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nicef-my.sharepoint.com/personal/nsalamau_unicef_org/Documents/Documents/Supply/Bids/Bid 2025/Bid 2025 09a Uzgen/Announcement/"/>
    </mc:Choice>
  </mc:AlternateContent>
  <xr:revisionPtr revIDLastSave="0" documentId="14_{C41B06CB-BA43-4019-AF22-EB50B1EFBC9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Контракт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H12" i="4" s="1"/>
  <c r="G15" i="4"/>
  <c r="H15" i="4" s="1"/>
  <c r="G16" i="4"/>
  <c r="H16" i="4" s="1"/>
  <c r="G17" i="4"/>
  <c r="H17" i="4" s="1"/>
  <c r="G18" i="4"/>
  <c r="H18" i="4" s="1"/>
  <c r="G19" i="4"/>
  <c r="H19" i="4" s="1"/>
  <c r="G20" i="4"/>
  <c r="H20" i="4" s="1"/>
  <c r="G21" i="4"/>
  <c r="H21" i="4" s="1"/>
  <c r="G22" i="4"/>
  <c r="H22" i="4"/>
  <c r="G23" i="4"/>
  <c r="H23" i="4" s="1"/>
  <c r="G24" i="4"/>
  <c r="H24" i="4"/>
  <c r="G25" i="4"/>
  <c r="H25" i="4"/>
  <c r="G26" i="4"/>
  <c r="H26" i="4" s="1"/>
  <c r="G27" i="4"/>
  <c r="H27" i="4"/>
  <c r="G28" i="4"/>
  <c r="H28" i="4" s="1"/>
  <c r="G29" i="4"/>
  <c r="H29" i="4" s="1"/>
  <c r="G30" i="4"/>
  <c r="H30" i="4" s="1"/>
  <c r="G31" i="4"/>
  <c r="H31" i="4" s="1"/>
  <c r="G32" i="4"/>
  <c r="H32" i="4"/>
  <c r="G33" i="4"/>
  <c r="H33" i="4" s="1"/>
  <c r="G34" i="4"/>
  <c r="H34" i="4" s="1"/>
  <c r="G35" i="4"/>
  <c r="H35" i="4" s="1"/>
  <c r="G36" i="4"/>
  <c r="H36" i="4" s="1"/>
  <c r="G37" i="4"/>
  <c r="H37" i="4" s="1"/>
  <c r="G38" i="4"/>
  <c r="H38" i="4"/>
  <c r="G39" i="4"/>
  <c r="H39" i="4" s="1"/>
  <c r="G40" i="4"/>
  <c r="H40" i="4"/>
  <c r="G41" i="4"/>
  <c r="H41" i="4" s="1"/>
  <c r="G42" i="4"/>
  <c r="H42" i="4" s="1"/>
  <c r="G43" i="4"/>
  <c r="H43" i="4" s="1"/>
  <c r="G44" i="4"/>
  <c r="H44" i="4" s="1"/>
  <c r="G45" i="4"/>
  <c r="H45" i="4" s="1"/>
  <c r="G46" i="4"/>
  <c r="H46" i="4" s="1"/>
  <c r="G47" i="4"/>
  <c r="H47" i="4" s="1"/>
  <c r="G48" i="4"/>
  <c r="H48" i="4"/>
  <c r="G49" i="4"/>
  <c r="H49" i="4" s="1"/>
  <c r="G50" i="4"/>
  <c r="H50" i="4" s="1"/>
  <c r="G51" i="4"/>
  <c r="H51" i="4" s="1"/>
  <c r="G52" i="4"/>
  <c r="H52" i="4"/>
  <c r="G53" i="4"/>
  <c r="H53" i="4" s="1"/>
  <c r="G54" i="4"/>
  <c r="H54" i="4"/>
  <c r="G55" i="4"/>
  <c r="H55" i="4"/>
  <c r="G56" i="4"/>
  <c r="H56" i="4" s="1"/>
  <c r="G57" i="4"/>
  <c r="H57" i="4" s="1"/>
  <c r="G58" i="4"/>
  <c r="H58" i="4" s="1"/>
  <c r="G59" i="4"/>
  <c r="H59" i="4"/>
  <c r="G60" i="4"/>
  <c r="H60" i="4" s="1"/>
  <c r="G61" i="4"/>
  <c r="H61" i="4" s="1"/>
  <c r="G62" i="4"/>
  <c r="H62" i="4"/>
  <c r="G63" i="4"/>
  <c r="H63" i="4" s="1"/>
  <c r="G64" i="4"/>
  <c r="H64" i="4" s="1"/>
  <c r="G65" i="4"/>
  <c r="H65" i="4" s="1"/>
  <c r="G66" i="4"/>
  <c r="H66" i="4"/>
  <c r="G67" i="4"/>
  <c r="H67" i="4"/>
  <c r="G68" i="4"/>
  <c r="H68" i="4" s="1"/>
  <c r="G69" i="4"/>
  <c r="H69" i="4" s="1"/>
  <c r="G70" i="4"/>
  <c r="H70" i="4" s="1"/>
  <c r="G71" i="4"/>
  <c r="H71" i="4"/>
  <c r="G72" i="4"/>
  <c r="H72" i="4" s="1"/>
  <c r="G73" i="4"/>
  <c r="H73" i="4" s="1"/>
  <c r="G74" i="4"/>
  <c r="H74" i="4"/>
  <c r="G75" i="4"/>
  <c r="H75" i="4"/>
  <c r="G76" i="4"/>
  <c r="H76" i="4" s="1"/>
  <c r="G77" i="4"/>
  <c r="H77" i="4" s="1"/>
  <c r="G78" i="4"/>
  <c r="H78" i="4"/>
  <c r="G80" i="4"/>
  <c r="H80" i="4"/>
  <c r="G81" i="4"/>
  <c r="H81" i="4" s="1"/>
  <c r="G83" i="4"/>
  <c r="H83" i="4"/>
  <c r="G84" i="4"/>
  <c r="H84" i="4" s="1"/>
  <c r="G86" i="4"/>
  <c r="H86" i="4"/>
  <c r="G87" i="4"/>
  <c r="H87" i="4"/>
  <c r="G88" i="4"/>
  <c r="H88" i="4"/>
  <c r="G89" i="4"/>
  <c r="H89" i="4"/>
  <c r="G90" i="4"/>
  <c r="H90" i="4" s="1"/>
  <c r="G91" i="4"/>
  <c r="H91" i="4"/>
  <c r="G93" i="4"/>
  <c r="H93" i="4"/>
  <c r="G94" i="4"/>
  <c r="H94" i="4"/>
  <c r="G95" i="4"/>
  <c r="H95" i="4" s="1"/>
  <c r="G96" i="4"/>
  <c r="H96" i="4" s="1"/>
  <c r="G97" i="4"/>
  <c r="H97" i="4"/>
  <c r="G98" i="4"/>
  <c r="H98" i="4" s="1"/>
  <c r="G99" i="4"/>
  <c r="H99" i="4" s="1"/>
  <c r="G100" i="4"/>
  <c r="H100" i="4"/>
  <c r="G101" i="4"/>
  <c r="H101" i="4" s="1"/>
  <c r="G102" i="4"/>
  <c r="H102" i="4"/>
  <c r="G103" i="4"/>
  <c r="H103" i="4"/>
  <c r="G104" i="4"/>
  <c r="H104" i="4"/>
  <c r="G105" i="4"/>
  <c r="H105" i="4" s="1"/>
  <c r="G106" i="4"/>
  <c r="H106" i="4" s="1"/>
  <c r="G107" i="4"/>
  <c r="H107" i="4" s="1"/>
  <c r="G108" i="4"/>
  <c r="H108" i="4"/>
  <c r="G109" i="4"/>
  <c r="H109" i="4"/>
  <c r="G110" i="4"/>
  <c r="H110" i="4" s="1"/>
  <c r="G111" i="4"/>
  <c r="H111" i="4" s="1"/>
  <c r="G112" i="4"/>
  <c r="H112" i="4" s="1"/>
  <c r="G113" i="4"/>
  <c r="H113" i="4"/>
  <c r="G114" i="4"/>
  <c r="H114" i="4" s="1"/>
  <c r="G115" i="4"/>
  <c r="H115" i="4"/>
  <c r="G116" i="4"/>
  <c r="H116" i="4" s="1"/>
  <c r="G118" i="4"/>
  <c r="H118" i="4"/>
  <c r="G119" i="4"/>
  <c r="H119" i="4"/>
  <c r="G120" i="4"/>
  <c r="H120" i="4" s="1"/>
  <c r="G121" i="4"/>
  <c r="H121" i="4"/>
  <c r="G122" i="4"/>
  <c r="H122" i="4"/>
  <c r="G123" i="4"/>
  <c r="H123" i="4" s="1"/>
  <c r="G124" i="4"/>
  <c r="H124" i="4"/>
  <c r="G126" i="4"/>
  <c r="H126" i="4" s="1"/>
  <c r="G127" i="4"/>
  <c r="H127" i="4" s="1"/>
  <c r="G128" i="4"/>
  <c r="H128" i="4" s="1"/>
  <c r="G129" i="4"/>
  <c r="H129" i="4"/>
  <c r="G130" i="4"/>
  <c r="H130" i="4"/>
  <c r="G131" i="4"/>
  <c r="H131" i="4" s="1"/>
  <c r="G132" i="4"/>
  <c r="H132" i="4" s="1"/>
  <c r="G134" i="4"/>
  <c r="H134" i="4" s="1"/>
  <c r="G135" i="4"/>
  <c r="H135" i="4"/>
  <c r="G136" i="4"/>
  <c r="H136" i="4" s="1"/>
  <c r="G137" i="4"/>
  <c r="H137" i="4" s="1"/>
  <c r="G138" i="4"/>
  <c r="H138" i="4"/>
  <c r="G140" i="4"/>
  <c r="H140" i="4"/>
  <c r="G141" i="4"/>
  <c r="H141" i="4" s="1"/>
  <c r="G142" i="4"/>
  <c r="H142" i="4" s="1"/>
  <c r="G143" i="4"/>
  <c r="H143" i="4" s="1"/>
  <c r="G144" i="4"/>
  <c r="H144" i="4" s="1"/>
  <c r="I34" i="4"/>
  <c r="H145" i="4" l="1"/>
  <c r="I54" i="4"/>
  <c r="I30" i="4" l="1"/>
  <c r="E25" i="4"/>
  <c r="E26" i="4" s="1"/>
  <c r="I20" i="4"/>
  <c r="I19" i="4"/>
  <c r="I24" i="4"/>
  <c r="I78" i="4"/>
  <c r="I77" i="4"/>
  <c r="I76" i="4"/>
  <c r="I75" i="4"/>
  <c r="I60" i="4"/>
  <c r="I57" i="4"/>
  <c r="I70" i="4"/>
  <c r="I69" i="4"/>
  <c r="I73" i="4"/>
  <c r="I72" i="4"/>
  <c r="I71" i="4"/>
  <c r="I68" i="4"/>
  <c r="I63" i="4"/>
  <c r="I62" i="4"/>
  <c r="I61" i="4"/>
  <c r="I108" i="4"/>
  <c r="I89" i="4"/>
  <c r="I88" i="4"/>
  <c r="I87" i="4"/>
  <c r="I121" i="4"/>
  <c r="I122" i="4"/>
  <c r="I123" i="4"/>
  <c r="I124" i="4"/>
  <c r="I15" i="4"/>
  <c r="I16" i="4"/>
  <c r="I18" i="4"/>
  <c r="I21" i="4"/>
  <c r="I27" i="4"/>
  <c r="I28" i="4"/>
  <c r="I29" i="4"/>
  <c r="I31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5" i="4"/>
  <c r="I56" i="4"/>
  <c r="I64" i="4"/>
  <c r="I65" i="4"/>
  <c r="I66" i="4"/>
  <c r="I67" i="4"/>
  <c r="I74" i="4"/>
  <c r="I80" i="4"/>
  <c r="I81" i="4"/>
  <c r="I83" i="4"/>
  <c r="I84" i="4"/>
  <c r="I86" i="4"/>
  <c r="I90" i="4"/>
  <c r="I91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9" i="4"/>
  <c r="I110" i="4"/>
  <c r="I111" i="4"/>
  <c r="I112" i="4"/>
  <c r="I113" i="4"/>
  <c r="I114" i="4"/>
  <c r="I115" i="4"/>
  <c r="I116" i="4"/>
  <c r="I118" i="4"/>
  <c r="I119" i="4"/>
  <c r="I126" i="4"/>
  <c r="I127" i="4"/>
  <c r="I129" i="4"/>
  <c r="I130" i="4"/>
  <c r="I131" i="4"/>
  <c r="I132" i="4"/>
  <c r="I134" i="4"/>
  <c r="I135" i="4"/>
  <c r="I136" i="4"/>
  <c r="I137" i="4"/>
  <c r="I138" i="4"/>
  <c r="I140" i="4"/>
  <c r="I141" i="4"/>
  <c r="I142" i="4"/>
  <c r="I143" i="4"/>
  <c r="I144" i="4"/>
  <c r="I12" i="4"/>
  <c r="I26" i="4" l="1"/>
  <c r="I25" i="4"/>
  <c r="E128" i="4" l="1"/>
  <c r="E120" i="4"/>
  <c r="I128" i="4" l="1"/>
  <c r="I120" i="4"/>
  <c r="I59" i="4" l="1"/>
  <c r="I58" i="4"/>
  <c r="E33" i="4"/>
  <c r="E32" i="4"/>
  <c r="I22" i="4" l="1"/>
  <c r="I32" i="4"/>
  <c r="I33" i="4"/>
  <c r="I17" i="4"/>
  <c r="I23" i="4" l="1"/>
  <c r="I145" i="4" s="1"/>
  <c r="H148" i="4" l="1"/>
  <c r="H147" i="4"/>
  <c r="I147" i="4"/>
  <c r="I148" i="4"/>
  <c r="H149" i="4" l="1"/>
  <c r="I149" i="4"/>
  <c r="I150" i="4" l="1"/>
  <c r="I151" i="4" s="1"/>
  <c r="H150" i="4"/>
  <c r="H151" i="4" s="1"/>
</calcChain>
</file>

<file path=xl/sharedStrings.xml><?xml version="1.0" encoding="utf-8"?>
<sst xmlns="http://schemas.openxmlformats.org/spreadsheetml/2006/main" count="554" uniqueCount="414">
  <si>
    <t>Bill Of Quantities / Ведомость объемов работ</t>
  </si>
  <si>
    <t>№</t>
  </si>
  <si>
    <t>Наименование
работ и затрат</t>
  </si>
  <si>
    <t>Description of works and expenditure</t>
  </si>
  <si>
    <t>Единица измерения / UOM</t>
  </si>
  <si>
    <t>Количество / Quantity</t>
  </si>
  <si>
    <t>Стоимость за ед..,сом / Unit Price, som</t>
  </si>
  <si>
    <t>Стоимость за ед..,USD / Unit Price,USD</t>
  </si>
  <si>
    <t>Всего, USD / Total Price,USD</t>
  </si>
  <si>
    <t>1</t>
  </si>
  <si>
    <t>2</t>
  </si>
  <si>
    <t>Демонтажные работы (все демонтажные работы производить с сохранение материалов, оборудования, приборов)</t>
  </si>
  <si>
    <t>Dismantling works (all dismantling works must be carried out with preservation of materials, equipment, devices)</t>
  </si>
  <si>
    <t>1.1</t>
  </si>
  <si>
    <t>Dismantling of existing roof with ventilation elements</t>
  </si>
  <si>
    <t>set</t>
  </si>
  <si>
    <t>1.2</t>
  </si>
  <si>
    <t>Общестроительные работы</t>
  </si>
  <si>
    <t>General construction works</t>
  </si>
  <si>
    <t>1.3</t>
  </si>
  <si>
    <t>Земляные работы</t>
  </si>
  <si>
    <t>Earthworks</t>
  </si>
  <si>
    <t>1.4</t>
  </si>
  <si>
    <t>Разработка грунта в траншеях с погрузкой в автосамосвалы</t>
  </si>
  <si>
    <t>Development of soil in trenches with loading into dump trucks</t>
  </si>
  <si>
    <t>1.5</t>
  </si>
  <si>
    <t>Перевозка грунта на рассояние до 10 км.</t>
  </si>
  <si>
    <t>Transportation of soil over a distance of up to 10 km.</t>
  </si>
  <si>
    <t>т</t>
  </si>
  <si>
    <t>1.6</t>
  </si>
  <si>
    <t>Work on a dump</t>
  </si>
  <si>
    <t>1.7</t>
  </si>
  <si>
    <t>Ручная доработка грунта</t>
  </si>
  <si>
    <t>Manual soil digging</t>
  </si>
  <si>
    <t>1.8</t>
  </si>
  <si>
    <t>Засыпка пазух котлована</t>
  </si>
  <si>
    <t>Filling of excavation pit</t>
  </si>
  <si>
    <t>1.9</t>
  </si>
  <si>
    <t>Уплотнение грунтов</t>
  </si>
  <si>
    <t>Soil compaction</t>
  </si>
  <si>
    <t>1.10</t>
  </si>
  <si>
    <t>Полив водой уплотняемых грунтов</t>
  </si>
  <si>
    <t>Watering of compacted soils with water</t>
  </si>
  <si>
    <t>1.11</t>
  </si>
  <si>
    <t>Устройство фундаментов</t>
  </si>
  <si>
    <t>Foundation construction</t>
  </si>
  <si>
    <t>1.12</t>
  </si>
  <si>
    <t>1.13</t>
  </si>
  <si>
    <t>1.14</t>
  </si>
  <si>
    <t>1.15</t>
  </si>
  <si>
    <t>Гидроизоляция фундаментов горизонтальная</t>
  </si>
  <si>
    <t>Horizontal foundation waterproofing</t>
  </si>
  <si>
    <t>1.16</t>
  </si>
  <si>
    <t>Гидроизоляция фундаментов битумом</t>
  </si>
  <si>
    <t>Foundation waterproofing with bitumen</t>
  </si>
  <si>
    <t>1.17</t>
  </si>
  <si>
    <t>Монтаж Каркаса</t>
  </si>
  <si>
    <t>Frame Installation</t>
  </si>
  <si>
    <t>1.18</t>
  </si>
  <si>
    <t>Изготовление и монтаж колонн</t>
  </si>
  <si>
    <t>Manufacturing and Installation of Columns</t>
  </si>
  <si>
    <t>1.19</t>
  </si>
  <si>
    <t>1.20</t>
  </si>
  <si>
    <t>Изготовление и монтаж балок и ригелей</t>
  </si>
  <si>
    <t>Manufacturing and Installation of Beams and Crossbars</t>
  </si>
  <si>
    <t>1.21</t>
  </si>
  <si>
    <t>Огрунтовка стальных конструкций</t>
  </si>
  <si>
    <t>Priming of Steel Structures</t>
  </si>
  <si>
    <t>1.22</t>
  </si>
  <si>
    <t>Окраска стальных конструкций</t>
  </si>
  <si>
    <t>Painting of Steel Structures</t>
  </si>
  <si>
    <t>1.23</t>
  </si>
  <si>
    <t>Нанесение огнезащитной пасты ВПМ-2</t>
  </si>
  <si>
    <t>Application of Fire-Retardant Paste VPM-2</t>
  </si>
  <si>
    <t>1.25</t>
  </si>
  <si>
    <t>м2</t>
  </si>
  <si>
    <t>м3</t>
  </si>
  <si>
    <t>Priming of steel structures</t>
  </si>
  <si>
    <t>Painting of steel structures</t>
  </si>
  <si>
    <t>Application of fire-retardant paste VPM-2</t>
  </si>
  <si>
    <t>1.41</t>
  </si>
  <si>
    <t>Устройство кровли</t>
  </si>
  <si>
    <t>Roofing installation</t>
  </si>
  <si>
    <t>1.42</t>
  </si>
  <si>
    <t>Монтаж стропильных и подстропильных ферм</t>
  </si>
  <si>
    <t>Installation of rafter and sub-rafter trusses</t>
  </si>
  <si>
    <t>1.43</t>
  </si>
  <si>
    <t>Монтаж прогонов</t>
  </si>
  <si>
    <t>Installation of purlins</t>
  </si>
  <si>
    <t>1.44</t>
  </si>
  <si>
    <t>Монтаж связей и фасонных элементов</t>
  </si>
  <si>
    <t>Installation of ties and shaped elements</t>
  </si>
  <si>
    <t>1.45</t>
  </si>
  <si>
    <t>1.46</t>
  </si>
  <si>
    <t>1.47</t>
  </si>
  <si>
    <t>1.48</t>
  </si>
  <si>
    <t>Монтаж кровельного покрытия</t>
  </si>
  <si>
    <t>Installation of roof covering</t>
  </si>
  <si>
    <t>1.49</t>
  </si>
  <si>
    <t>Устройство обделок на фасадах</t>
  </si>
  <si>
    <t>Installation of linings on facades</t>
  </si>
  <si>
    <t>1.50</t>
  </si>
  <si>
    <t>Двери и окна</t>
  </si>
  <si>
    <t>Doors and windows</t>
  </si>
  <si>
    <t>1.51</t>
  </si>
  <si>
    <t>Установка дверей в комплекте</t>
  </si>
  <si>
    <t>Installation of doors in a set</t>
  </si>
  <si>
    <t>1.52</t>
  </si>
  <si>
    <t>Установка окон в комплекте</t>
  </si>
  <si>
    <t>Installation of windows in a set</t>
  </si>
  <si>
    <t>1.53</t>
  </si>
  <si>
    <t>Отделочные работы</t>
  </si>
  <si>
    <t>Finishing works</t>
  </si>
  <si>
    <t>1.54</t>
  </si>
  <si>
    <t>1.55</t>
  </si>
  <si>
    <t>1.56</t>
  </si>
  <si>
    <t>Устройство цементной стяжки 20 мм</t>
  </si>
  <si>
    <t>1.57</t>
  </si>
  <si>
    <t>Устройство щебеночного основания</t>
  </si>
  <si>
    <t>Installation of crushed stone base</t>
  </si>
  <si>
    <t>1.60</t>
  </si>
  <si>
    <t>Устройство гидроизоляции</t>
  </si>
  <si>
    <t>Installation of waterproofing</t>
  </si>
  <si>
    <t>1.61</t>
  </si>
  <si>
    <t>1.63</t>
  </si>
  <si>
    <t>1.64</t>
  </si>
  <si>
    <t>1.65</t>
  </si>
  <si>
    <t>Отмостка</t>
  </si>
  <si>
    <t>Apron</t>
  </si>
  <si>
    <t>1.66</t>
  </si>
  <si>
    <t>Crushed stone base</t>
  </si>
  <si>
    <t>1.67</t>
  </si>
  <si>
    <t>Устройство бетонной отмостки</t>
  </si>
  <si>
    <t>Apron concreting</t>
  </si>
  <si>
    <t>1.68</t>
  </si>
  <si>
    <t>Устройство отопления</t>
  </si>
  <si>
    <t>Heating</t>
  </si>
  <si>
    <t>1.69</t>
  </si>
  <si>
    <t>Установка сплит систем</t>
  </si>
  <si>
    <t>Installation of split systems</t>
  </si>
  <si>
    <t>each</t>
  </si>
  <si>
    <t>1.70</t>
  </si>
  <si>
    <t xml:space="preserve">Установка конвектора </t>
  </si>
  <si>
    <t>Installation of convector</t>
  </si>
  <si>
    <t>1.71</t>
  </si>
  <si>
    <t>Устройство вентиляции</t>
  </si>
  <si>
    <t>Vantilation</t>
  </si>
  <si>
    <t>1.72</t>
  </si>
  <si>
    <t>Монтаж воздуховодов</t>
  </si>
  <si>
    <t>Installation of air ducts</t>
  </si>
  <si>
    <t>1.73</t>
  </si>
  <si>
    <t>Монтаж зонтов</t>
  </si>
  <si>
    <t>Installation of umbrellas</t>
  </si>
  <si>
    <t>1.74</t>
  </si>
  <si>
    <t>Installation of meshes</t>
  </si>
  <si>
    <t>1.75</t>
  </si>
  <si>
    <t>Электромонтажные работы</t>
  </si>
  <si>
    <t>Electrical installation works</t>
  </si>
  <si>
    <t>1.76</t>
  </si>
  <si>
    <t>Installation of cabinet (remote control) wall-mounted in a set</t>
  </si>
  <si>
    <t>1.77</t>
  </si>
  <si>
    <t>Установка счетчиков</t>
  </si>
  <si>
    <t>Installation of meters</t>
  </si>
  <si>
    <t>1.78</t>
  </si>
  <si>
    <t>Монтаж выключателей</t>
  </si>
  <si>
    <t>Installation of switches</t>
  </si>
  <si>
    <t>1.79</t>
  </si>
  <si>
    <t>Монтаж розеток</t>
  </si>
  <si>
    <t>Installation of sockets</t>
  </si>
  <si>
    <t>1.80</t>
  </si>
  <si>
    <t>Установка светильников</t>
  </si>
  <si>
    <t>Installation of lamps</t>
  </si>
  <si>
    <t>1.81</t>
  </si>
  <si>
    <t>Installation of signs</t>
  </si>
  <si>
    <t>1.82</t>
  </si>
  <si>
    <t>Устройство заземления</t>
  </si>
  <si>
    <t>Device of grounding</t>
  </si>
  <si>
    <t>1.83</t>
  </si>
  <si>
    <t>Монтаж кабелей</t>
  </si>
  <si>
    <t>Installation of cables</t>
  </si>
  <si>
    <t>м</t>
  </si>
  <si>
    <t>1.84</t>
  </si>
  <si>
    <t>Устройство водопровода и канализации</t>
  </si>
  <si>
    <t>Water supply and sewerage</t>
  </si>
  <si>
    <t>1.85</t>
  </si>
  <si>
    <t>Laying of plastic pipelines d25mm</t>
  </si>
  <si>
    <t>1.86</t>
  </si>
  <si>
    <t>Laying of plastic pipelines d20mm</t>
  </si>
  <si>
    <t>1.87</t>
  </si>
  <si>
    <t>Установка кранов шаровых</t>
  </si>
  <si>
    <t>Installation of ball valves</t>
  </si>
  <si>
    <t>1.88</t>
  </si>
  <si>
    <t>1.89</t>
  </si>
  <si>
    <t>Прокладка труб канализационных д100</t>
  </si>
  <si>
    <t>Laying of sewer pipes d100</t>
  </si>
  <si>
    <t>1.90</t>
  </si>
  <si>
    <t>Прокладка труб канализационных д50</t>
  </si>
  <si>
    <t>Laying of sewer pipes d50</t>
  </si>
  <si>
    <t>1.91</t>
  </si>
  <si>
    <t>Installation of wash basins</t>
  </si>
  <si>
    <t>1.92</t>
  </si>
  <si>
    <t>Устройство автоматической пожарной сигнализации</t>
  </si>
  <si>
    <t xml:space="preserve">Automatic fire alarm </t>
  </si>
  <si>
    <t>1.93</t>
  </si>
  <si>
    <t>Монтаж базового блока</t>
  </si>
  <si>
    <t>Installation of the base unit</t>
  </si>
  <si>
    <t>1.94</t>
  </si>
  <si>
    <t>Монтаж извещателей пожарных</t>
  </si>
  <si>
    <t>Installation of fire detectors</t>
  </si>
  <si>
    <t>1.95</t>
  </si>
  <si>
    <t>1.96</t>
  </si>
  <si>
    <t>Монтаж световых табло</t>
  </si>
  <si>
    <t>Installation of light panels</t>
  </si>
  <si>
    <t>1.97</t>
  </si>
  <si>
    <t>1.98</t>
  </si>
  <si>
    <t>Монтаж блока питания и контроля</t>
  </si>
  <si>
    <t>Installation of the power supply and control unit</t>
  </si>
  <si>
    <t>Устройство наружных сетей электроснабжения</t>
  </si>
  <si>
    <t>Installation of external power supply networks</t>
  </si>
  <si>
    <t>Разработка траншей вручную</t>
  </si>
  <si>
    <t>Manual trenching</t>
  </si>
  <si>
    <t>Погрузка и перевозка излишков грунта</t>
  </si>
  <si>
    <t>Loading and transportation of excess soil</t>
  </si>
  <si>
    <t>Обратная засыпка траншей</t>
  </si>
  <si>
    <t>Backfilling of trenches</t>
  </si>
  <si>
    <t>Укладка кабеля в траншеи с подготовкой песчаного основания и кирпичным покрытием</t>
  </si>
  <si>
    <t>Laying cables in trenches with preparation of sand base and brick covering</t>
  </si>
  <si>
    <t xml:space="preserve">м </t>
  </si>
  <si>
    <t>Engineering of crossings over communications</t>
  </si>
  <si>
    <t>Устройство наружных сетей водопровода</t>
  </si>
  <si>
    <t>Installation of external water supply networks</t>
  </si>
  <si>
    <t>Laying of 50 mm polyethylene pipes</t>
  </si>
  <si>
    <t>Устройство колодца из сборного б/ж</t>
  </si>
  <si>
    <t>Engineering of a well from prefabricated concrete</t>
  </si>
  <si>
    <t>Устройство наружных сетей канализации</t>
  </si>
  <si>
    <t>Installation of external sewerage networks</t>
  </si>
  <si>
    <t xml:space="preserve">Разработка грунта в траншеях  </t>
  </si>
  <si>
    <t>Excavation of soil in trenches</t>
  </si>
  <si>
    <t>Installation of well from prefabricated concrete</t>
  </si>
  <si>
    <t>Благоустройство</t>
  </si>
  <si>
    <t>Landscaping</t>
  </si>
  <si>
    <t>Итого Стоимость Работ:</t>
  </si>
  <si>
    <t>Total Cost of Labour:</t>
  </si>
  <si>
    <t>Лотки</t>
  </si>
  <si>
    <t>Trays</t>
  </si>
  <si>
    <t>Налоги</t>
  </si>
  <si>
    <t>Taxes</t>
  </si>
  <si>
    <t>НДС</t>
  </si>
  <si>
    <t>VAT (%)</t>
  </si>
  <si>
    <t>НСП</t>
  </si>
  <si>
    <t>NSP (%)</t>
  </si>
  <si>
    <t>ИТОГО:</t>
  </si>
  <si>
    <t>TOTAL:</t>
  </si>
  <si>
    <t>Непредвиденные расходы</t>
  </si>
  <si>
    <t>Unforeseen expenses (%)</t>
  </si>
  <si>
    <t>Всего  с непредвиденными расходами:</t>
  </si>
  <si>
    <t>Total with unforeseen expenses:</t>
  </si>
  <si>
    <t/>
  </si>
  <si>
    <t>Warehouse for storing vaccines on Gagaren lane Street No. 27 of Uzgen, Uzgen district of Osh region</t>
  </si>
  <si>
    <t>Склад для хранения вакцины по ул. Гагарина переулок № 27 г. Узген Узгенского района Ошской области</t>
  </si>
  <si>
    <t>Всего, сом / Total Price,сом</t>
  </si>
  <si>
    <t>Демонтаж существующих конструкций (с вывозом строительного мусора)</t>
  </si>
  <si>
    <t>1.130</t>
  </si>
  <si>
    <t>1.131</t>
  </si>
  <si>
    <t>1.132</t>
  </si>
  <si>
    <t>1.133</t>
  </si>
  <si>
    <t>Asphalt pavement works</t>
  </si>
  <si>
    <t xml:space="preserve">Противопожарный щит </t>
  </si>
  <si>
    <t xml:space="preserve">Урна </t>
  </si>
  <si>
    <t>Fire shield</t>
  </si>
  <si>
    <t>Trash can</t>
  </si>
  <si>
    <t>Устройство авсфальтобетонного покрытия</t>
  </si>
  <si>
    <t>Металлическая труба диаметром 300 мм</t>
  </si>
  <si>
    <t>Metal pipes 300 mm</t>
  </si>
  <si>
    <t>Устройство ГКТП 100/10,0/04</t>
  </si>
  <si>
    <t>Устройство КЛ-0,4 кВ,</t>
  </si>
  <si>
    <t>Устройство ВЛ 10кВ</t>
  </si>
  <si>
    <t>Уклдака труб полипропиленовых 20мм</t>
  </si>
  <si>
    <t>Установка счетчика</t>
  </si>
  <si>
    <t>Installation of counter</t>
  </si>
  <si>
    <t>Вентиль 15 мм,переходм55х20 мм</t>
  </si>
  <si>
    <t>Laying of 100 mm PVC pipes</t>
  </si>
  <si>
    <t>Laying of 100 mm asbestoc pipes</t>
  </si>
  <si>
    <t>Укладка труб асбестоцементных 100 мм</t>
  </si>
  <si>
    <t>Укладка труб ПВХ 100 мм</t>
  </si>
  <si>
    <t xml:space="preserve">Монтаж шкафа (пульта) управления навесного в комплекте </t>
  </si>
  <si>
    <t>Установка коробок</t>
  </si>
  <si>
    <t>Монтаж заслонок</t>
  </si>
  <si>
    <t>Установка решеток,диффузоров</t>
  </si>
  <si>
    <t xml:space="preserve">Installation </t>
  </si>
  <si>
    <t>Установка вентиляторов</t>
  </si>
  <si>
    <t>Установка осушителя в комлекте</t>
  </si>
  <si>
    <t>Прокладка трубопроводов полипропиленовых д20 мм</t>
  </si>
  <si>
    <t>Прокладка трубопроводов полипропиленовых д15 мм</t>
  </si>
  <si>
    <t>Установка пожарного шкафа</t>
  </si>
  <si>
    <t>Installation of fire cabinet</t>
  </si>
  <si>
    <t>Установк умывальников смесителями</t>
  </si>
  <si>
    <t>Установк унитаза</t>
  </si>
  <si>
    <t>Installation of toilet</t>
  </si>
  <si>
    <t>Улучшенная штукатурка потолка</t>
  </si>
  <si>
    <t>Улучшенная водоэмульсионная окраска потолков</t>
  </si>
  <si>
    <t>Puttying ceilings</t>
  </si>
  <si>
    <t>Painting ceilings</t>
  </si>
  <si>
    <t>Улучшенная штукатурка стен</t>
  </si>
  <si>
    <t>Улучшенная водоэмульсионная окраска стен</t>
  </si>
  <si>
    <t>Устройство цементной стяжки 20 мм с армирующей сеткой</t>
  </si>
  <si>
    <t>Installation of 20 mm cement screed with reinforcing mesh</t>
  </si>
  <si>
    <t xml:space="preserve"> Foam PIR board insulation of 50 mm</t>
  </si>
  <si>
    <t>Устройство утепления из PIR плит толщиной 50 мм</t>
  </si>
  <si>
    <t>Устройство керамогранитных полов</t>
  </si>
  <si>
    <t>Installation of porcelain stoneware floors</t>
  </si>
  <si>
    <t>Устройство полированного бетонного пола толщиной 30 мм</t>
  </si>
  <si>
    <t>Installation of polished concrete floor of 30 mm</t>
  </si>
  <si>
    <t>Устройство бетонной стяжки с электроподогревом толщиной 50 мм</t>
  </si>
  <si>
    <t xml:space="preserve">Installation of electrically heated concrete screed 50 mm </t>
  </si>
  <si>
    <t xml:space="preserve">Installation of 20 mm cement screed </t>
  </si>
  <si>
    <t>Plasterboard ceilings</t>
  </si>
  <si>
    <t>Plasterboard wall covering</t>
  </si>
  <si>
    <t>Обшивка потолков гипсокартоном с пароизоляцией и гидроизоляцией</t>
  </si>
  <si>
    <t>Обшивка стен гипсокартоном  с пароизоляцией и гидроизоляцией</t>
  </si>
  <si>
    <t>Наружная отделка цоколя керамогранитом</t>
  </si>
  <si>
    <t>External finishing of the plinth with porcelain stoneware</t>
  </si>
  <si>
    <t>Наружная отделка металлосайдингом</t>
  </si>
  <si>
    <t>Наружная отделка композитной панелью</t>
  </si>
  <si>
    <t>Отделка наружных лестниц керамогранитом</t>
  </si>
  <si>
    <t>Exterior finishing with composite panel</t>
  </si>
  <si>
    <t>Exterior metal siding</t>
  </si>
  <si>
    <t xml:space="preserve">
Finishing external stairs with porcelain stoneware</t>
  </si>
  <si>
    <t>Ограждающие перилла хромированные</t>
  </si>
  <si>
    <t xml:space="preserve">
Chromed railings</t>
  </si>
  <si>
    <t>Механическая доработка грунта</t>
  </si>
  <si>
    <t>Устройство грунтовой подушки</t>
  </si>
  <si>
    <t>Засыпка вручную</t>
  </si>
  <si>
    <t>Construction of a soil cushion</t>
  </si>
  <si>
    <t>Засыпка грунта под  полы и за внутренние стенки фундамента</t>
  </si>
  <si>
    <t>Backfilling soil under floors and behind the internal walls of the foundation</t>
  </si>
  <si>
    <t>Backfilling by hand</t>
  </si>
  <si>
    <t>Перевозка грунта на рассояние до 1 км.</t>
  </si>
  <si>
    <t>Transportation of soil over a distance of up to 1 km.</t>
  </si>
  <si>
    <t>Разработка грунта в траншеях с погрузкой в автосамосвалы (недостающий грунт)</t>
  </si>
  <si>
    <t>Development of soil in trenches with loading into dump trucks (missing soil)</t>
  </si>
  <si>
    <t>Устройство железобетонных фундаментов под колонны из бетона В20</t>
  </si>
  <si>
    <t>Устройство фундаментных балок В20</t>
  </si>
  <si>
    <t>Construction of foundation beams B20</t>
  </si>
  <si>
    <t>Construction of reinforced concrete foundations for columns made of B20 concrete</t>
  </si>
  <si>
    <t>Construction of  concrete foundations B15</t>
  </si>
  <si>
    <t>Устройство ленточных бетонных фундаментов В15</t>
  </si>
  <si>
    <t>Устройство железобетонных крылец из бетона В15</t>
  </si>
  <si>
    <t>Installation of reinforced concrete porches made of B15 concrete</t>
  </si>
  <si>
    <t>Изготовление и монтаж фахверков</t>
  </si>
  <si>
    <t>Manufacturing and installation of half-timbered frames</t>
  </si>
  <si>
    <t>Утепление стен пенополиуретаном</t>
  </si>
  <si>
    <t>Insulation of walls with polyurethane foam</t>
  </si>
  <si>
    <t>1.24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</si>
  <si>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</si>
  <si>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</si>
  <si>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</si>
  <si>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</si>
  <si>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</si>
  <si>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</si>
  <si>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</si>
  <si>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</si>
  <si>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</si>
  <si>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</si>
  <si>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</si>
  <si>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</si>
  <si>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</si>
  <si>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</si>
  <si>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</si>
  <si>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1.58</t>
  </si>
  <si>
    <t>1.59</t>
  </si>
  <si>
    <t>1.62</t>
  </si>
  <si>
    <t>1.99</t>
  </si>
  <si>
    <t>1.100</t>
  </si>
  <si>
    <t>1.101</t>
  </si>
  <si>
    <t>1.102</t>
  </si>
  <si>
    <t>1.103</t>
  </si>
  <si>
    <t>Разд. 3</t>
  </si>
  <si>
    <t>Установка световых туннелей</t>
  </si>
  <si>
    <t>Installation of light tunnels</t>
  </si>
  <si>
    <t>Примечание: В смете учтены стоимость строительных материалов,заработная плата рабочих, машинистов                      и эксплуатация машин и механизмов</t>
  </si>
  <si>
    <t>Note: The estimate takes into account the cost of building materials, wages of workers, drivers and operation of machines and mechanisms</t>
  </si>
  <si>
    <t>Подземные водонепроницаемые каналы</t>
  </si>
  <si>
    <t>Underground waterproof channels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</si>
  <si>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</si>
  <si>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</si>
  <si>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</si>
  <si>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</si>
  <si>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</si>
  <si>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</si>
  <si>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</si>
  <si>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</si>
  <si>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</si>
  <si>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</si>
  <si>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</si>
  <si>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</si>
  <si>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</si>
  <si>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</si>
  <si>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</si>
  <si>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</si>
  <si>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</si>
  <si>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</si>
  <si>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</si>
  <si>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</si>
  <si>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</si>
  <si>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</si>
  <si>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</si>
  <si>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</si>
  <si>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</si>
  <si>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</si>
  <si>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 xml:space="preserve">Стоимость работ и материаллов </t>
  </si>
  <si>
    <t xml:space="preserve">Cost of workand Materials  </t>
  </si>
  <si>
    <r>
      <rPr>
        <b/>
        <sz val="12"/>
        <color rgb="FF000000"/>
        <rFont val="Arial"/>
        <family val="2"/>
      </rPr>
      <t>Важная Информация</t>
    </r>
    <r>
      <rPr>
        <sz val="12"/>
        <color rgb="FF000000"/>
        <rFont val="Arial"/>
        <family val="2"/>
        <charset val="204"/>
      </rPr>
      <t xml:space="preserve">
Смета (BOQ), подготовленная для данного проекта, составлена по принципу «всё включено». Это означает, что каждая строка сметы охватывает:
•	Количество и стоимость необходимых материалов, и
•	Стоимость всех работ, связанных с поставкой, установкой и монтажом этих материалов.
Таким образом, каждая позиция в смете представляет собой полный пакет, включающий как ресурсы, так и трудозатраты, необходимые для выполнения соответствующего этапа проекта. </t>
    </r>
  </si>
  <si>
    <t>курс доллара на  дату 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</si>
</sst>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00"/>
  </numFmts>
  <fonts count="18" x14ac:knownFonts="1">
    <font>
      <sz val="12"/>
      <color rgb="FF000000"/>
      <name val="Arial"/>
    </font>
    <font>
      <sz val="12"/>
      <color rgb="FF000000"/>
      <name val="Arial"/>
      <family val="2"/>
      <charset val="204"/>
    </font>
    <font>
      <b/>
      <sz val="12"/>
      <color rgb="FF080000"/>
      <name val="Arial"/>
      <family val="2"/>
      <charset val="204"/>
    </font>
    <font>
      <sz val="12"/>
      <color rgb="FF080000"/>
      <name val="Arial"/>
      <family val="2"/>
      <charset val="204"/>
    </font>
    <font>
      <b/>
      <sz val="12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33CC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horizontal="left" vertical="top" wrapText="1"/>
    </xf>
    <xf numFmtId="0" fontId="6" fillId="0" borderId="1">
      <alignment horizontal="left" vertical="top" wrapText="1"/>
    </xf>
    <xf numFmtId="0" fontId="7" fillId="0" borderId="1"/>
    <xf numFmtId="164" fontId="7" fillId="0" borderId="1" applyFont="0" applyFill="0" applyBorder="0" applyAlignment="0" applyProtection="0"/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164" fontId="7" fillId="0" borderId="1" applyFont="0" applyFill="0" applyBorder="0" applyAlignment="0" applyProtection="0"/>
  </cellStyleXfs>
  <cellXfs count="79">
    <xf numFmtId="0" fontId="0" fillId="0" borderId="0" xfId="0">
      <alignment horizontal="left" vertical="top" wrapText="1"/>
    </xf>
    <xf numFmtId="4" fontId="3" fillId="0" borderId="2" xfId="1" applyNumberFormat="1" applyFont="1" applyBorder="1" applyAlignment="1">
      <alignment horizontal="right" vertical="top" wrapText="1" readingOrder="1"/>
    </xf>
    <xf numFmtId="4" fontId="1" fillId="0" borderId="2" xfId="1" applyNumberFormat="1" applyFont="1" applyBorder="1" applyAlignment="1">
      <alignment horizontal="right" vertical="top" wrapText="1" readingOrder="1"/>
    </xf>
    <xf numFmtId="0" fontId="3" fillId="0" borderId="1" xfId="1" applyFont="1" applyAlignment="1">
      <alignment horizontal="left" vertical="top" wrapText="1" readingOrder="1"/>
    </xf>
    <xf numFmtId="0" fontId="1" fillId="0" borderId="1" xfId="1" applyFont="1">
      <alignment horizontal="left" vertical="top" wrapText="1"/>
    </xf>
    <xf numFmtId="14" fontId="5" fillId="0" borderId="1" xfId="1" applyNumberFormat="1" applyFont="1">
      <alignment horizontal="left" vertical="top" wrapText="1"/>
    </xf>
    <xf numFmtId="0" fontId="5" fillId="0" borderId="1" xfId="1" applyFont="1">
      <alignment horizontal="left" vertical="top" wrapText="1"/>
    </xf>
    <xf numFmtId="0" fontId="2" fillId="0" borderId="4" xfId="1" applyFont="1" applyBorder="1" applyAlignment="1">
      <alignment horizontal="center" vertical="center" wrapText="1" readingOrder="1"/>
    </xf>
    <xf numFmtId="0" fontId="2" fillId="0" borderId="5" xfId="1" applyFont="1" applyBorder="1" applyAlignment="1">
      <alignment horizontal="center" vertical="center" wrapText="1" readingOrder="1"/>
    </xf>
    <xf numFmtId="0" fontId="4" fillId="0" borderId="5" xfId="1" applyFont="1" applyBorder="1" applyAlignment="1">
      <alignment horizontal="center" vertical="center" wrapText="1" readingOrder="1"/>
    </xf>
    <xf numFmtId="2" fontId="1" fillId="0" borderId="2" xfId="1" applyNumberFormat="1" applyFont="1" applyBorder="1" applyAlignment="1">
      <alignment horizontal="right" vertical="top" wrapText="1" readingOrder="1"/>
    </xf>
    <xf numFmtId="2" fontId="9" fillId="3" borderId="2" xfId="3" applyNumberFormat="1" applyFont="1" applyFill="1" applyBorder="1" applyAlignment="1">
      <alignment horizontal="right" vertical="center"/>
    </xf>
    <xf numFmtId="2" fontId="9" fillId="0" borderId="2" xfId="2" applyNumberFormat="1" applyFont="1" applyBorder="1" applyAlignment="1">
      <alignment horizontal="left" vertical="center" wrapText="1"/>
    </xf>
    <xf numFmtId="2" fontId="9" fillId="0" borderId="2" xfId="3" applyNumberFormat="1" applyFont="1" applyBorder="1" applyAlignment="1">
      <alignment horizontal="right" vertical="center"/>
    </xf>
    <xf numFmtId="0" fontId="3" fillId="0" borderId="7" xfId="1" applyFont="1" applyBorder="1" applyAlignment="1">
      <alignment horizontal="center" vertical="center" wrapText="1" readingOrder="1"/>
    </xf>
    <xf numFmtId="0" fontId="3" fillId="0" borderId="8" xfId="1" applyFont="1" applyBorder="1" applyAlignment="1">
      <alignment horizontal="center" vertical="center" wrapText="1" readingOrder="1"/>
    </xf>
    <xf numFmtId="0" fontId="1" fillId="0" borderId="7" xfId="1" applyFont="1" applyBorder="1" applyAlignment="1">
      <alignment horizontal="center" vertical="center" wrapText="1" readingOrder="1"/>
    </xf>
    <xf numFmtId="0" fontId="1" fillId="0" borderId="9" xfId="1" applyFont="1" applyBorder="1" applyAlignment="1">
      <alignment horizontal="center" vertical="center" wrapText="1" readingOrder="1"/>
    </xf>
    <xf numFmtId="2" fontId="8" fillId="2" borderId="2" xfId="2" applyNumberFormat="1" applyFont="1" applyFill="1" applyBorder="1" applyAlignment="1">
      <alignment horizontal="left" vertical="center" wrapText="1"/>
    </xf>
    <xf numFmtId="2" fontId="9" fillId="2" borderId="2" xfId="2" applyNumberFormat="1" applyFont="1" applyFill="1" applyBorder="1" applyAlignment="1">
      <alignment horizontal="right" vertical="center" wrapText="1"/>
    </xf>
    <xf numFmtId="2" fontId="8" fillId="2" borderId="2" xfId="2" applyNumberFormat="1" applyFont="1" applyFill="1" applyBorder="1" applyAlignment="1">
      <alignment vertical="center" wrapText="1"/>
    </xf>
    <xf numFmtId="2" fontId="9" fillId="2" borderId="2" xfId="3" applyNumberFormat="1" applyFont="1" applyFill="1" applyBorder="1" applyAlignment="1">
      <alignment horizontal="right" vertical="center"/>
    </xf>
    <xf numFmtId="2" fontId="9" fillId="3" borderId="2" xfId="2" applyNumberFormat="1" applyFont="1" applyFill="1" applyBorder="1" applyAlignment="1">
      <alignment horizontal="left" vertical="center" wrapText="1"/>
    </xf>
    <xf numFmtId="2" fontId="8" fillId="0" borderId="2" xfId="2" applyNumberFormat="1" applyFont="1" applyBorder="1" applyAlignment="1">
      <alignment horizontal="left" vertical="center" wrapText="1"/>
    </xf>
    <xf numFmtId="2" fontId="9" fillId="2" borderId="2" xfId="3" applyNumberFormat="1" applyFont="1" applyFill="1" applyBorder="1" applyAlignment="1">
      <alignment horizontal="right" vertical="center" wrapText="1"/>
    </xf>
    <xf numFmtId="2" fontId="9" fillId="0" borderId="2" xfId="2" applyNumberFormat="1" applyFont="1" applyBorder="1" applyAlignment="1">
      <alignment horizontal="right" vertical="center" wrapText="1"/>
    </xf>
    <xf numFmtId="2" fontId="9" fillId="0" borderId="2" xfId="3" applyNumberFormat="1" applyFont="1" applyBorder="1" applyAlignment="1">
      <alignment horizontal="right" vertical="center" wrapText="1"/>
    </xf>
    <xf numFmtId="0" fontId="12" fillId="0" borderId="1" xfId="1" applyFont="1" applyAlignment="1">
      <alignment horizontal="center" vertical="center" wrapText="1"/>
    </xf>
    <xf numFmtId="0" fontId="1" fillId="0" borderId="1" xfId="1" applyFont="1" applyAlignment="1">
      <alignment horizontal="left" vertical="center" wrapText="1"/>
    </xf>
    <xf numFmtId="0" fontId="1" fillId="0" borderId="1" xfId="1" applyFont="1" applyAlignment="1"/>
    <xf numFmtId="49" fontId="9" fillId="0" borderId="2" xfId="2" applyNumberFormat="1" applyFont="1" applyBorder="1" applyAlignment="1">
      <alignment horizontal="right" vertical="center" wrapText="1"/>
    </xf>
    <xf numFmtId="0" fontId="1" fillId="0" borderId="1" xfId="1" applyFont="1" applyAlignment="1">
      <alignment horizontal="right" vertical="center" wrapText="1"/>
    </xf>
    <xf numFmtId="49" fontId="8" fillId="2" borderId="2" xfId="2" applyNumberFormat="1" applyFont="1" applyFill="1" applyBorder="1" applyAlignment="1">
      <alignment horizontal="right" vertical="center" wrapText="1"/>
    </xf>
    <xf numFmtId="49" fontId="9" fillId="2" borderId="2" xfId="2" applyNumberFormat="1" applyFont="1" applyFill="1" applyBorder="1" applyAlignment="1">
      <alignment horizontal="right" vertical="center" wrapText="1"/>
    </xf>
    <xf numFmtId="0" fontId="3" fillId="0" borderId="2" xfId="1" applyFont="1" applyBorder="1" applyAlignment="1">
      <alignment horizontal="right" vertical="center" wrapText="1" readingOrder="1"/>
    </xf>
    <xf numFmtId="0" fontId="3" fillId="0" borderId="1" xfId="1" applyFont="1" applyAlignment="1">
      <alignment horizontal="right" vertical="top" wrapText="1" readingOrder="1"/>
    </xf>
    <xf numFmtId="0" fontId="0" fillId="0" borderId="0" xfId="0" applyAlignment="1">
      <alignment horizontal="right" vertical="top" wrapText="1"/>
    </xf>
    <xf numFmtId="0" fontId="2" fillId="0" borderId="10" xfId="1" applyFont="1" applyBorder="1" applyAlignment="1">
      <alignment horizontal="center" vertical="center" wrapText="1" readingOrder="1"/>
    </xf>
    <xf numFmtId="0" fontId="3" fillId="0" borderId="11" xfId="1" applyFont="1" applyBorder="1" applyAlignment="1">
      <alignment horizontal="center" vertical="center" wrapText="1" readingOrder="1"/>
    </xf>
    <xf numFmtId="0" fontId="12" fillId="0" borderId="1" xfId="1" applyFont="1" applyAlignment="1">
      <alignment vertical="center" wrapText="1"/>
    </xf>
    <xf numFmtId="0" fontId="2" fillId="0" borderId="3" xfId="1" applyFont="1" applyBorder="1" applyAlignment="1">
      <alignment vertical="center" wrapText="1" readingOrder="1"/>
    </xf>
    <xf numFmtId="0" fontId="2" fillId="0" borderId="4" xfId="1" applyFont="1" applyBorder="1" applyAlignment="1">
      <alignment vertical="center" wrapText="1" readingOrder="1"/>
    </xf>
    <xf numFmtId="0" fontId="3" fillId="0" borderId="6" xfId="1" applyFont="1" applyBorder="1" applyAlignment="1">
      <alignment vertical="center" wrapText="1" readingOrder="1"/>
    </xf>
    <xf numFmtId="0" fontId="3" fillId="0" borderId="7" xfId="1" applyFont="1" applyBorder="1" applyAlignment="1">
      <alignment vertical="center" wrapText="1" readingOrder="1"/>
    </xf>
    <xf numFmtId="2" fontId="9" fillId="2" borderId="2" xfId="2" applyNumberFormat="1" applyFont="1" applyFill="1" applyBorder="1" applyAlignment="1">
      <alignment vertical="center" wrapText="1"/>
    </xf>
    <xf numFmtId="2" fontId="9" fillId="0" borderId="2" xfId="2" applyNumberFormat="1" applyFont="1" applyBorder="1" applyAlignment="1">
      <alignment vertical="center"/>
    </xf>
    <xf numFmtId="165" fontId="9" fillId="0" borderId="2" xfId="3" applyNumberFormat="1" applyFont="1" applyBorder="1" applyAlignment="1">
      <alignment vertical="center" shrinkToFit="1"/>
    </xf>
    <xf numFmtId="165" fontId="9" fillId="2" borderId="2" xfId="3" applyNumberFormat="1" applyFont="1" applyFill="1" applyBorder="1" applyAlignment="1">
      <alignment vertical="center"/>
    </xf>
    <xf numFmtId="2" fontId="9" fillId="0" borderId="2" xfId="2" applyNumberFormat="1" applyFont="1" applyBorder="1" applyAlignment="1">
      <alignment vertical="center" wrapText="1"/>
    </xf>
    <xf numFmtId="165" fontId="9" fillId="0" borderId="2" xfId="3" applyNumberFormat="1" applyFont="1" applyFill="1" applyBorder="1" applyAlignment="1">
      <alignment vertical="center"/>
    </xf>
    <xf numFmtId="165" fontId="8" fillId="2" borderId="2" xfId="2" applyNumberFormat="1" applyFont="1" applyFill="1" applyBorder="1" applyAlignment="1">
      <alignment vertical="center" wrapText="1"/>
    </xf>
    <xf numFmtId="165" fontId="9" fillId="3" borderId="2" xfId="3" applyNumberFormat="1" applyFont="1" applyFill="1" applyBorder="1" applyAlignment="1">
      <alignment vertical="center" shrinkToFit="1"/>
    </xf>
    <xf numFmtId="2" fontId="9" fillId="3" borderId="2" xfId="2" applyNumberFormat="1" applyFont="1" applyFill="1" applyBorder="1" applyAlignment="1">
      <alignment vertical="center"/>
    </xf>
    <xf numFmtId="2" fontId="9" fillId="3" borderId="2" xfId="3" applyNumberFormat="1" applyFont="1" applyFill="1" applyBorder="1" applyAlignment="1">
      <alignment vertical="center" shrinkToFit="1"/>
    </xf>
    <xf numFmtId="2" fontId="9" fillId="0" borderId="2" xfId="2" applyNumberFormat="1" applyFont="1" applyBorder="1" applyAlignment="1">
      <alignment vertical="center" shrinkToFit="1"/>
    </xf>
    <xf numFmtId="0" fontId="3" fillId="0" borderId="2" xfId="1" applyFont="1" applyBorder="1" applyAlignment="1">
      <alignment vertical="top" wrapText="1" readingOrder="1"/>
    </xf>
    <xf numFmtId="4" fontId="3" fillId="0" borderId="2" xfId="1" applyNumberFormat="1" applyFont="1" applyBorder="1" applyAlignment="1">
      <alignment vertical="top" wrapText="1" readingOrder="1"/>
    </xf>
    <xf numFmtId="0" fontId="3" fillId="0" borderId="1" xfId="1" applyFont="1" applyAlignment="1">
      <alignment vertical="top" wrapText="1" readingOrder="1"/>
    </xf>
    <xf numFmtId="0" fontId="0" fillId="0" borderId="0" xfId="0" applyAlignment="1">
      <alignment vertical="top" wrapText="1"/>
    </xf>
    <xf numFmtId="0" fontId="5" fillId="0" borderId="1" xfId="1" applyFont="1" applyAlignment="1">
      <alignment vertical="top" wrapText="1"/>
    </xf>
    <xf numFmtId="2" fontId="13" fillId="2" borderId="2" xfId="3" applyNumberFormat="1" applyFont="1" applyFill="1" applyBorder="1" applyAlignment="1">
      <alignment horizontal="right" vertical="center"/>
    </xf>
    <xf numFmtId="2" fontId="14" fillId="4" borderId="2" xfId="3" applyNumberFormat="1" applyFont="1" applyFill="1" applyBorder="1" applyAlignment="1">
      <alignment horizontal="right" vertical="center"/>
    </xf>
    <xf numFmtId="0" fontId="15" fillId="0" borderId="0" xfId="0" applyFont="1">
      <alignment horizontal="left" vertical="top" wrapText="1"/>
    </xf>
    <xf numFmtId="2" fontId="8" fillId="4" borderId="2" xfId="3" applyNumberFormat="1" applyFont="1" applyFill="1" applyBorder="1" applyAlignment="1">
      <alignment horizontal="right" vertical="center"/>
    </xf>
    <xf numFmtId="0" fontId="0" fillId="0" borderId="1" xfId="0" applyBorder="1">
      <alignment horizontal="left" vertical="top" wrapText="1"/>
    </xf>
    <xf numFmtId="0" fontId="1" fillId="0" borderId="1" xfId="0" applyFont="1" applyBorder="1">
      <alignment horizontal="left" vertical="top" wrapText="1"/>
    </xf>
    <xf numFmtId="2" fontId="0" fillId="0" borderId="1" xfId="0" applyNumberFormat="1" applyBorder="1">
      <alignment horizontal="left" vertical="top" wrapText="1"/>
    </xf>
    <xf numFmtId="2" fontId="9" fillId="0" borderId="1" xfId="3" applyNumberFormat="1" applyFont="1" applyFill="1" applyBorder="1" applyAlignment="1">
      <alignment horizontal="right" vertical="center"/>
    </xf>
    <xf numFmtId="2" fontId="8" fillId="0" borderId="1" xfId="2" applyNumberFormat="1" applyFont="1" applyAlignment="1">
      <alignment horizontal="left" vertical="center" wrapText="1"/>
    </xf>
    <xf numFmtId="2" fontId="9" fillId="0" borderId="1" xfId="3" applyNumberFormat="1" applyFont="1" applyFill="1" applyBorder="1" applyAlignment="1">
      <alignment horizontal="right" vertical="center" wrapText="1"/>
    </xf>
    <xf numFmtId="0" fontId="3" fillId="0" borderId="2" xfId="1" applyFont="1" applyBorder="1">
      <alignment horizontal="left" vertical="top" wrapText="1"/>
    </xf>
    <xf numFmtId="0" fontId="0" fillId="0" borderId="2" xfId="0" applyBorder="1">
      <alignment horizontal="left" vertical="top" wrapText="1"/>
    </xf>
    <xf numFmtId="2" fontId="8" fillId="2" borderId="2" xfId="2" applyNumberFormat="1" applyFont="1" applyFill="1" applyBorder="1" applyAlignment="1">
      <alignment horizontal="center" vertical="center" wrapText="1"/>
    </xf>
    <xf numFmtId="0" fontId="11" fillId="0" borderId="1" xfId="1" applyFont="1" applyAlignment="1">
      <alignment horizontal="center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1" xfId="1" applyFont="1" applyAlignment="1">
      <alignment horizontal="center" vertical="center" wrapText="1"/>
    </xf>
    <xf numFmtId="0" fontId="15" fillId="0" borderId="1" xfId="1" applyFont="1" applyAlignment="1">
      <alignment horizontal="left" vertical="center" wrapText="1"/>
    </xf>
    <xf numFmtId="0" fontId="17" fillId="0" borderId="1" xfId="1" applyFont="1" applyAlignment="1">
      <alignment horizontal="left" vertical="center" wrapText="1"/>
    </xf>
    <xf numFmtId="0" fontId="1" fillId="0" borderId="1" xfId="1" applyFont="1" applyAlignment="1">
      <alignment horizontal="left" vertical="center" wrapText="1"/>
    </xf>
  </cellXfs>
  <cellStyles count="7">
    <cellStyle name="Normal" xfId="0" builtinId="0"/>
    <cellStyle name="Обычный 2" xfId="1" xr:uid="{00000000-0005-0000-0000-000001000000}"/>
    <cellStyle name="Обычный 2 2" xfId="5" xr:uid="{00000000-0005-0000-0000-000002000000}"/>
    <cellStyle name="Обычный 3" xfId="4" xr:uid="{00000000-0005-0000-0000-000003000000}"/>
    <cellStyle name="Обычный 8" xfId="2" xr:uid="{00000000-0005-0000-0000-000004000000}"/>
    <cellStyle name="Финансовый 6" xfId="3" xr:uid="{00000000-0005-0000-0000-000005000000}"/>
    <cellStyle name="Финансовый 6 2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CC"/>
      <color rgb="FFFF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1"/>
  <sheetViews>
    <sheetView tabSelected="1" zoomScale="70" zoomScaleNormal="70" workbookViewId="0">
      <selection activeCell="L11" sqref="L11"/>
    </sheetView>
  </sheetViews>
  <sheetFormatPr defaultColWidth="35" defaultRowHeight="15" x14ac:dyDescent="0.2"/>
  <cols>
    <col min="1" max="1" width="7.33203125" style="36" customWidth="1"/>
    <col min="2" max="2" width="34.44140625" customWidth="1"/>
    <col min="3" max="3" width="35" customWidth="1"/>
    <col min="4" max="4" width="12.6640625" style="58" customWidth="1"/>
    <col min="5" max="5" width="10.21875" style="58" customWidth="1"/>
    <col min="6" max="6" width="11.77734375" customWidth="1"/>
    <col min="7" max="7" width="11.109375" customWidth="1"/>
    <col min="8" max="8" width="12.109375" customWidth="1"/>
    <col min="9" max="9" width="17.33203125" customWidth="1"/>
    <col min="10" max="10" width="10" customWidth="1"/>
    <col min="11" max="11" width="14.33203125" customWidth="1"/>
  </cols>
  <sheetData>
    <row r="1" spans="1:11" ht="15.75" x14ac:dyDescent="0.2">
      <c r="A1" s="73" t="s">
        <v>0</v>
      </c>
      <c r="B1" s="73"/>
      <c r="C1" s="73"/>
      <c r="D1" s="73"/>
      <c r="E1" s="73"/>
      <c r="F1" s="73"/>
      <c r="G1" s="73"/>
      <c r="H1" s="73"/>
    </row>
    <row r="2" spans="1:11" ht="34.9" customHeight="1" x14ac:dyDescent="0.2">
      <c r="A2" s="76" t="s">
        <v>380</v>
      </c>
      <c r="B2" s="76"/>
      <c r="C2" s="76"/>
      <c r="D2" s="39"/>
      <c r="E2" s="39"/>
      <c r="F2" s="27"/>
      <c r="G2" s="27"/>
      <c r="H2" s="27"/>
      <c r="I2" s="62" t="s">
        <v>413</v>
      </c>
      <c r="J2" s="62">
        <v>87.2</v>
      </c>
    </row>
    <row r="3" spans="1:11" x14ac:dyDescent="0.2">
      <c r="A3" s="31"/>
      <c r="B3" s="28"/>
      <c r="C3" s="28"/>
      <c r="D3" s="29"/>
      <c r="E3" s="29"/>
      <c r="F3" s="29"/>
      <c r="G3" s="29"/>
      <c r="H3" s="29"/>
    </row>
    <row r="4" spans="1:11" ht="37.9" customHeight="1" x14ac:dyDescent="0.2">
      <c r="A4" s="76" t="s">
        <v>381</v>
      </c>
      <c r="B4" s="76"/>
      <c r="C4" s="76"/>
      <c r="D4" s="39"/>
      <c r="E4" s="39"/>
      <c r="F4" s="39"/>
      <c r="G4" s="39"/>
      <c r="H4" s="39"/>
    </row>
    <row r="5" spans="1:11" ht="89.45" customHeight="1" x14ac:dyDescent="0.2">
      <c r="A5" s="77" t="s">
        <v>412</v>
      </c>
      <c r="B5" s="78"/>
      <c r="C5" s="78"/>
      <c r="D5" s="78"/>
      <c r="E5" s="78"/>
      <c r="F5" s="78"/>
      <c r="G5" s="78"/>
      <c r="H5" s="78"/>
      <c r="I5" s="78"/>
    </row>
    <row r="6" spans="1:11" ht="15.75" x14ac:dyDescent="0.2">
      <c r="A6" s="74" t="s">
        <v>258</v>
      </c>
      <c r="B6" s="75"/>
      <c r="C6" s="75"/>
      <c r="D6" s="75"/>
      <c r="E6" s="75"/>
      <c r="F6" s="75"/>
      <c r="G6" s="75"/>
      <c r="H6" s="75"/>
      <c r="I6" s="75"/>
    </row>
    <row r="7" spans="1:11" ht="16.5" thickBot="1" x14ac:dyDescent="0.25">
      <c r="A7" s="74" t="s">
        <v>259</v>
      </c>
      <c r="B7" s="75"/>
      <c r="C7" s="75"/>
      <c r="D7" s="75"/>
      <c r="E7" s="75"/>
      <c r="F7" s="75"/>
      <c r="G7" s="75"/>
      <c r="H7" s="75"/>
      <c r="I7" s="75"/>
    </row>
    <row r="8" spans="1:11" ht="90" customHeight="1" thickBot="1" x14ac:dyDescent="0.25">
      <c r="A8" s="37" t="s">
        <v>1</v>
      </c>
      <c r="B8" s="7" t="s">
        <v>2</v>
      </c>
      <c r="C8" s="8" t="s">
        <v>3</v>
      </c>
      <c r="D8" s="40" t="s">
        <v>4</v>
      </c>
      <c r="E8" s="41" t="s">
        <v>5</v>
      </c>
      <c r="F8" s="7" t="s">
        <v>6</v>
      </c>
      <c r="G8" s="7" t="s">
        <v>7</v>
      </c>
      <c r="H8" s="9" t="s">
        <v>8</v>
      </c>
      <c r="I8" s="9" t="s">
        <v>260</v>
      </c>
    </row>
    <row r="9" spans="1:11" x14ac:dyDescent="0.2">
      <c r="A9" s="38" t="s">
        <v>9</v>
      </c>
      <c r="B9" s="14" t="s">
        <v>10</v>
      </c>
      <c r="C9" s="15">
        <v>3</v>
      </c>
      <c r="D9" s="42">
        <v>4</v>
      </c>
      <c r="E9" s="43">
        <v>5</v>
      </c>
      <c r="F9" s="14">
        <v>6</v>
      </c>
      <c r="G9" s="16">
        <v>7</v>
      </c>
      <c r="H9" s="17">
        <v>8</v>
      </c>
      <c r="I9" s="17">
        <v>9</v>
      </c>
    </row>
    <row r="10" spans="1:11" ht="49.9" customHeight="1" x14ac:dyDescent="0.2">
      <c r="A10" s="32"/>
      <c r="B10" s="72" t="s">
        <v>410</v>
      </c>
      <c r="C10" s="72" t="s">
        <v>411</v>
      </c>
      <c r="D10" s="44"/>
      <c r="E10" s="44"/>
      <c r="F10" s="19"/>
      <c r="G10" s="19"/>
      <c r="H10" s="71"/>
      <c r="I10" s="19"/>
    </row>
    <row r="11" spans="1:11" ht="37.5" customHeight="1" x14ac:dyDescent="0.2">
      <c r="A11" s="33"/>
      <c r="B11" s="20" t="s">
        <v>11</v>
      </c>
      <c r="C11" s="20" t="s">
        <v>12</v>
      </c>
      <c r="D11" s="20"/>
      <c r="E11" s="20"/>
      <c r="F11" s="20"/>
      <c r="G11" s="20"/>
      <c r="H11" s="60"/>
      <c r="I11" s="60"/>
      <c r="J11" s="64"/>
      <c r="K11" s="64"/>
    </row>
    <row r="12" spans="1:11" ht="25.5" x14ac:dyDescent="0.2">
      <c r="A12" s="30" t="s">
        <v>13</v>
      </c>
      <c r="B12" s="12" t="s">
        <v>261</v>
      </c>
      <c r="C12" s="12" t="s">
        <v>14</v>
      </c>
      <c r="D12" s="45" t="s">
        <v>76</v>
      </c>
      <c r="E12" s="46">
        <v>50.5</v>
      </c>
      <c r="F12" s="13"/>
      <c r="G12" s="13">
        <f t="shared" ref="G12:G74" si="0">F12/$J$2</f>
        <v>0</v>
      </c>
      <c r="H12" s="13">
        <f>E12*G12</f>
        <v>0</v>
      </c>
      <c r="I12" s="13">
        <f>E12*F12</f>
        <v>0</v>
      </c>
      <c r="J12" s="64"/>
      <c r="K12" s="64"/>
    </row>
    <row r="13" spans="1:11" x14ac:dyDescent="0.2">
      <c r="A13" s="30" t="s">
        <v>16</v>
      </c>
      <c r="B13" s="18" t="s">
        <v>17</v>
      </c>
      <c r="C13" s="18" t="s">
        <v>18</v>
      </c>
      <c r="D13" s="44"/>
      <c r="E13" s="47"/>
      <c r="F13" s="21"/>
      <c r="G13" s="21"/>
      <c r="H13" s="21"/>
      <c r="I13" s="21"/>
      <c r="J13" s="65"/>
      <c r="K13" s="65"/>
    </row>
    <row r="14" spans="1:11" x14ac:dyDescent="0.2">
      <c r="A14" s="30" t="s">
        <v>19</v>
      </c>
      <c r="B14" s="18" t="s">
        <v>20</v>
      </c>
      <c r="C14" s="18" t="s">
        <v>21</v>
      </c>
      <c r="D14" s="44"/>
      <c r="E14" s="47"/>
      <c r="F14" s="21"/>
      <c r="G14" s="21"/>
      <c r="H14" s="21"/>
      <c r="I14" s="21"/>
      <c r="J14" s="64"/>
      <c r="K14" s="64"/>
    </row>
    <row r="15" spans="1:11" ht="25.5" x14ac:dyDescent="0.2">
      <c r="A15" s="30" t="s">
        <v>22</v>
      </c>
      <c r="B15" s="12" t="s">
        <v>23</v>
      </c>
      <c r="C15" s="12" t="s">
        <v>24</v>
      </c>
      <c r="D15" s="48" t="s">
        <v>76</v>
      </c>
      <c r="E15" s="49">
        <v>353</v>
      </c>
      <c r="F15" s="13"/>
      <c r="G15" s="13">
        <f t="shared" si="0"/>
        <v>0</v>
      </c>
      <c r="H15" s="13">
        <f t="shared" ref="H15:H74" si="1">E15*G15</f>
        <v>0</v>
      </c>
      <c r="I15" s="13">
        <f t="shared" ref="I15:I74" si="2">E15*F15</f>
        <v>0</v>
      </c>
      <c r="J15" s="67"/>
      <c r="K15" s="66"/>
    </row>
    <row r="16" spans="1:11" x14ac:dyDescent="0.2">
      <c r="A16" s="30" t="s">
        <v>25</v>
      </c>
      <c r="B16" s="12" t="s">
        <v>337</v>
      </c>
      <c r="C16" s="12" t="s">
        <v>338</v>
      </c>
      <c r="D16" s="48" t="s">
        <v>28</v>
      </c>
      <c r="E16" s="49">
        <v>617.75</v>
      </c>
      <c r="F16" s="13"/>
      <c r="G16" s="13">
        <f t="shared" si="0"/>
        <v>0</v>
      </c>
      <c r="H16" s="13">
        <f t="shared" si="1"/>
        <v>0</v>
      </c>
      <c r="I16" s="13">
        <f t="shared" si="2"/>
        <v>0</v>
      </c>
      <c r="J16" s="67"/>
      <c r="K16" s="66"/>
    </row>
    <row r="17" spans="1:11" x14ac:dyDescent="0.2">
      <c r="A17" s="30" t="s">
        <v>29</v>
      </c>
      <c r="B17" s="12" t="s">
        <v>330</v>
      </c>
      <c r="C17" s="12" t="s">
        <v>30</v>
      </c>
      <c r="D17" s="48" t="s">
        <v>76</v>
      </c>
      <c r="E17" s="49">
        <v>20</v>
      </c>
      <c r="F17" s="13"/>
      <c r="G17" s="13">
        <f t="shared" si="0"/>
        <v>0</v>
      </c>
      <c r="H17" s="13">
        <f t="shared" si="1"/>
        <v>0</v>
      </c>
      <c r="I17" s="13">
        <f t="shared" si="2"/>
        <v>0</v>
      </c>
      <c r="J17" s="67"/>
      <c r="K17" s="66"/>
    </row>
    <row r="18" spans="1:11" x14ac:dyDescent="0.2">
      <c r="A18" s="30" t="s">
        <v>31</v>
      </c>
      <c r="B18" s="12" t="s">
        <v>32</v>
      </c>
      <c r="C18" s="12" t="s">
        <v>33</v>
      </c>
      <c r="D18" s="48" t="s">
        <v>76</v>
      </c>
      <c r="E18" s="49">
        <v>7</v>
      </c>
      <c r="F18" s="13"/>
      <c r="G18" s="13">
        <f t="shared" si="0"/>
        <v>0</v>
      </c>
      <c r="H18" s="13">
        <f t="shared" si="1"/>
        <v>0</v>
      </c>
      <c r="I18" s="13">
        <f t="shared" si="2"/>
        <v>0</v>
      </c>
      <c r="J18" s="67"/>
      <c r="K18" s="66"/>
    </row>
    <row r="19" spans="1:11" ht="25.5" x14ac:dyDescent="0.2">
      <c r="A19" s="30" t="s">
        <v>34</v>
      </c>
      <c r="B19" s="12" t="s">
        <v>339</v>
      </c>
      <c r="C19" s="12" t="s">
        <v>340</v>
      </c>
      <c r="D19" s="48" t="s">
        <v>76</v>
      </c>
      <c r="E19" s="49">
        <v>65</v>
      </c>
      <c r="F19" s="13"/>
      <c r="G19" s="13">
        <f t="shared" si="0"/>
        <v>0</v>
      </c>
      <c r="H19" s="13">
        <f t="shared" si="1"/>
        <v>0</v>
      </c>
      <c r="I19" s="13">
        <f t="shared" si="2"/>
        <v>0</v>
      </c>
      <c r="J19" s="67"/>
      <c r="K19" s="66"/>
    </row>
    <row r="20" spans="1:11" x14ac:dyDescent="0.2">
      <c r="A20" s="30" t="s">
        <v>37</v>
      </c>
      <c r="B20" s="12" t="s">
        <v>26</v>
      </c>
      <c r="C20" s="12" t="s">
        <v>27</v>
      </c>
      <c r="D20" s="48" t="s">
        <v>28</v>
      </c>
      <c r="E20" s="49">
        <v>113.75</v>
      </c>
      <c r="F20" s="13"/>
      <c r="G20" s="13">
        <f t="shared" si="0"/>
        <v>0</v>
      </c>
      <c r="H20" s="13">
        <f t="shared" si="1"/>
        <v>0</v>
      </c>
      <c r="I20" s="13">
        <f t="shared" si="2"/>
        <v>0</v>
      </c>
      <c r="J20" s="67"/>
      <c r="K20" s="66"/>
    </row>
    <row r="21" spans="1:11" x14ac:dyDescent="0.2">
      <c r="A21" s="30" t="s">
        <v>40</v>
      </c>
      <c r="B21" s="12" t="s">
        <v>331</v>
      </c>
      <c r="C21" s="12" t="s">
        <v>333</v>
      </c>
      <c r="D21" s="48" t="s">
        <v>76</v>
      </c>
      <c r="E21" s="49">
        <v>176</v>
      </c>
      <c r="F21" s="13"/>
      <c r="G21" s="13">
        <f t="shared" si="0"/>
        <v>0</v>
      </c>
      <c r="H21" s="13">
        <f t="shared" si="1"/>
        <v>0</v>
      </c>
      <c r="I21" s="13">
        <f t="shared" si="2"/>
        <v>0</v>
      </c>
      <c r="J21" s="67"/>
      <c r="K21" s="66"/>
    </row>
    <row r="22" spans="1:11" ht="25.5" x14ac:dyDescent="0.2">
      <c r="A22" s="30" t="s">
        <v>43</v>
      </c>
      <c r="B22" s="12" t="s">
        <v>334</v>
      </c>
      <c r="C22" s="12" t="s">
        <v>335</v>
      </c>
      <c r="D22" s="48" t="s">
        <v>76</v>
      </c>
      <c r="E22" s="49">
        <v>173</v>
      </c>
      <c r="F22" s="13"/>
      <c r="G22" s="13">
        <f t="shared" si="0"/>
        <v>0</v>
      </c>
      <c r="H22" s="13">
        <f t="shared" si="1"/>
        <v>0</v>
      </c>
      <c r="I22" s="13">
        <f t="shared" si="2"/>
        <v>0</v>
      </c>
      <c r="J22" s="67"/>
      <c r="K22" s="66"/>
    </row>
    <row r="23" spans="1:11" x14ac:dyDescent="0.2">
      <c r="A23" s="30" t="s">
        <v>46</v>
      </c>
      <c r="B23" s="12" t="s">
        <v>35</v>
      </c>
      <c r="C23" s="12" t="s">
        <v>36</v>
      </c>
      <c r="D23" s="48" t="s">
        <v>76</v>
      </c>
      <c r="E23" s="49">
        <v>88</v>
      </c>
      <c r="F23" s="13"/>
      <c r="G23" s="13">
        <f t="shared" si="0"/>
        <v>0</v>
      </c>
      <c r="H23" s="13">
        <f t="shared" si="1"/>
        <v>0</v>
      </c>
      <c r="I23" s="13">
        <f t="shared" si="2"/>
        <v>0</v>
      </c>
      <c r="J23" s="67"/>
      <c r="K23" s="66"/>
    </row>
    <row r="24" spans="1:11" x14ac:dyDescent="0.2">
      <c r="A24" s="30" t="s">
        <v>47</v>
      </c>
      <c r="B24" s="12" t="s">
        <v>332</v>
      </c>
      <c r="C24" s="12" t="s">
        <v>336</v>
      </c>
      <c r="D24" s="48" t="s">
        <v>76</v>
      </c>
      <c r="E24" s="49">
        <v>8</v>
      </c>
      <c r="F24" s="13"/>
      <c r="G24" s="13">
        <f t="shared" ref="G24:G26" si="3">F24/$J$2</f>
        <v>0</v>
      </c>
      <c r="H24" s="13">
        <f t="shared" ref="H24:H26" si="4">E24*G24</f>
        <v>0</v>
      </c>
      <c r="I24" s="13">
        <f t="shared" ref="I24:I26" si="5">E24*F24</f>
        <v>0</v>
      </c>
      <c r="J24" s="67"/>
      <c r="K24" s="66"/>
    </row>
    <row r="25" spans="1:11" x14ac:dyDescent="0.2">
      <c r="A25" s="30" t="s">
        <v>48</v>
      </c>
      <c r="B25" s="12" t="s">
        <v>38</v>
      </c>
      <c r="C25" s="12" t="s">
        <v>39</v>
      </c>
      <c r="D25" s="48" t="s">
        <v>76</v>
      </c>
      <c r="E25" s="49">
        <f>E22+E23</f>
        <v>261</v>
      </c>
      <c r="F25" s="13"/>
      <c r="G25" s="13">
        <f t="shared" si="3"/>
        <v>0</v>
      </c>
      <c r="H25" s="13">
        <f t="shared" si="4"/>
        <v>0</v>
      </c>
      <c r="I25" s="13">
        <f t="shared" si="5"/>
        <v>0</v>
      </c>
      <c r="J25" s="67"/>
      <c r="K25" s="66"/>
    </row>
    <row r="26" spans="1:11" x14ac:dyDescent="0.2">
      <c r="A26" s="30" t="s">
        <v>49</v>
      </c>
      <c r="B26" s="12" t="s">
        <v>41</v>
      </c>
      <c r="C26" s="12" t="s">
        <v>42</v>
      </c>
      <c r="D26" s="48" t="s">
        <v>76</v>
      </c>
      <c r="E26" s="49">
        <f>E25</f>
        <v>261</v>
      </c>
      <c r="F26" s="13"/>
      <c r="G26" s="13">
        <f t="shared" si="3"/>
        <v>0</v>
      </c>
      <c r="H26" s="13">
        <f t="shared" si="4"/>
        <v>0</v>
      </c>
      <c r="I26" s="13">
        <f t="shared" si="5"/>
        <v>0</v>
      </c>
      <c r="J26" s="67"/>
      <c r="K26" s="66"/>
    </row>
    <row r="27" spans="1:11" x14ac:dyDescent="0.2">
      <c r="A27" s="30" t="s">
        <v>52</v>
      </c>
      <c r="B27" s="18" t="s">
        <v>44</v>
      </c>
      <c r="C27" s="18" t="s">
        <v>45</v>
      </c>
      <c r="D27" s="44"/>
      <c r="E27" s="47"/>
      <c r="F27" s="21"/>
      <c r="G27" s="13">
        <f t="shared" si="0"/>
        <v>0</v>
      </c>
      <c r="H27" s="13">
        <f t="shared" si="1"/>
        <v>0</v>
      </c>
      <c r="I27" s="13">
        <f t="shared" si="2"/>
        <v>0</v>
      </c>
      <c r="J27" s="67"/>
      <c r="K27" s="66"/>
    </row>
    <row r="28" spans="1:11" x14ac:dyDescent="0.2">
      <c r="A28" s="30" t="s">
        <v>55</v>
      </c>
      <c r="B28" s="12" t="s">
        <v>346</v>
      </c>
      <c r="C28" s="12" t="s">
        <v>345</v>
      </c>
      <c r="D28" s="48" t="s">
        <v>76</v>
      </c>
      <c r="E28" s="49">
        <v>21.68</v>
      </c>
      <c r="F28" s="13"/>
      <c r="G28" s="13">
        <f t="shared" si="0"/>
        <v>0</v>
      </c>
      <c r="H28" s="13">
        <f t="shared" si="1"/>
        <v>0</v>
      </c>
      <c r="I28" s="13">
        <f t="shared" si="2"/>
        <v>0</v>
      </c>
      <c r="J28" s="67"/>
      <c r="K28" s="66"/>
    </row>
    <row r="29" spans="1:11" x14ac:dyDescent="0.2">
      <c r="A29" s="30" t="s">
        <v>58</v>
      </c>
      <c r="B29" s="12" t="s">
        <v>342</v>
      </c>
      <c r="C29" s="12" t="s">
        <v>343</v>
      </c>
      <c r="D29" s="48" t="s">
        <v>76</v>
      </c>
      <c r="E29" s="49">
        <v>3.82</v>
      </c>
      <c r="F29" s="13"/>
      <c r="G29" s="13">
        <f t="shared" si="0"/>
        <v>0</v>
      </c>
      <c r="H29" s="13">
        <f t="shared" si="1"/>
        <v>0</v>
      </c>
      <c r="I29" s="13">
        <f t="shared" si="2"/>
        <v>0</v>
      </c>
      <c r="J29" s="67"/>
      <c r="K29" s="66"/>
    </row>
    <row r="30" spans="1:11" ht="25.5" x14ac:dyDescent="0.2">
      <c r="A30" s="30" t="s">
        <v>61</v>
      </c>
      <c r="B30" s="12" t="s">
        <v>341</v>
      </c>
      <c r="C30" s="12" t="s">
        <v>344</v>
      </c>
      <c r="D30" s="48" t="s">
        <v>76</v>
      </c>
      <c r="E30" s="49">
        <v>7.47</v>
      </c>
      <c r="F30" s="13"/>
      <c r="G30" s="13">
        <f t="shared" ref="G30" si="6">F30/$J$2</f>
        <v>0</v>
      </c>
      <c r="H30" s="13">
        <f t="shared" ref="H30" si="7">E30*G30</f>
        <v>0</v>
      </c>
      <c r="I30" s="13">
        <f t="shared" ref="I30" si="8">E30*F30</f>
        <v>0</v>
      </c>
      <c r="J30" s="67"/>
      <c r="K30" s="66"/>
    </row>
    <row r="31" spans="1:11" ht="25.5" x14ac:dyDescent="0.2">
      <c r="A31" s="30" t="s">
        <v>62</v>
      </c>
      <c r="B31" s="12" t="s">
        <v>347</v>
      </c>
      <c r="C31" s="12" t="s">
        <v>348</v>
      </c>
      <c r="D31" s="48" t="s">
        <v>76</v>
      </c>
      <c r="E31" s="49">
        <v>6.35</v>
      </c>
      <c r="F31" s="13"/>
      <c r="G31" s="13">
        <f t="shared" si="0"/>
        <v>0</v>
      </c>
      <c r="H31" s="13">
        <f t="shared" si="1"/>
        <v>0</v>
      </c>
      <c r="I31" s="13">
        <f t="shared" si="2"/>
        <v>0</v>
      </c>
      <c r="J31" s="67"/>
      <c r="K31" s="66"/>
    </row>
    <row r="32" spans="1:11" x14ac:dyDescent="0.2">
      <c r="A32" s="30" t="s">
        <v>65</v>
      </c>
      <c r="B32" s="12" t="s">
        <v>50</v>
      </c>
      <c r="C32" s="12" t="s">
        <v>51</v>
      </c>
      <c r="D32" s="48" t="s">
        <v>75</v>
      </c>
      <c r="E32" s="49">
        <f>0.165</f>
        <v>0.16500000000000001</v>
      </c>
      <c r="F32" s="13"/>
      <c r="G32" s="13">
        <f t="shared" si="0"/>
        <v>0</v>
      </c>
      <c r="H32" s="13">
        <f t="shared" si="1"/>
        <v>0</v>
      </c>
      <c r="I32" s="13">
        <f t="shared" si="2"/>
        <v>0</v>
      </c>
      <c r="J32" s="68"/>
      <c r="K32" s="66"/>
    </row>
    <row r="33" spans="1:11" x14ac:dyDescent="0.2">
      <c r="A33" s="30" t="s">
        <v>68</v>
      </c>
      <c r="B33" s="12" t="s">
        <v>53</v>
      </c>
      <c r="C33" s="12" t="s">
        <v>54</v>
      </c>
      <c r="D33" s="48" t="s">
        <v>75</v>
      </c>
      <c r="E33" s="49">
        <f>1.254</f>
        <v>1.254</v>
      </c>
      <c r="F33" s="13"/>
      <c r="G33" s="13">
        <f t="shared" si="0"/>
        <v>0</v>
      </c>
      <c r="H33" s="13">
        <f t="shared" si="1"/>
        <v>0</v>
      </c>
      <c r="I33" s="13">
        <f t="shared" si="2"/>
        <v>0</v>
      </c>
      <c r="J33" s="67"/>
      <c r="K33" s="66"/>
    </row>
    <row r="34" spans="1:11" x14ac:dyDescent="0.2">
      <c r="A34" s="30" t="s">
        <v>71</v>
      </c>
      <c r="B34" s="12" t="s">
        <v>382</v>
      </c>
      <c r="C34" s="12" t="s">
        <v>383</v>
      </c>
      <c r="D34" s="48" t="s">
        <v>180</v>
      </c>
      <c r="E34" s="49">
        <v>34</v>
      </c>
      <c r="F34" s="13"/>
      <c r="G34" s="13">
        <f t="shared" ref="G34" si="9">F34/$J$2</f>
        <v>0</v>
      </c>
      <c r="H34" s="13">
        <f t="shared" ref="H34" si="10">E34*G34</f>
        <v>0</v>
      </c>
      <c r="I34" s="13">
        <f t="shared" ref="I34" si="11">E34*F34</f>
        <v>0</v>
      </c>
      <c r="J34" s="67"/>
      <c r="K34" s="66"/>
    </row>
    <row r="35" spans="1:11" x14ac:dyDescent="0.2">
      <c r="A35" s="30" t="s">
        <v>353</v>
      </c>
      <c r="B35" s="18" t="s">
        <v>56</v>
      </c>
      <c r="C35" s="18" t="s">
        <v>57</v>
      </c>
      <c r="D35" s="20"/>
      <c r="E35" s="50"/>
      <c r="F35" s="18"/>
      <c r="G35" s="13">
        <f t="shared" si="0"/>
        <v>0</v>
      </c>
      <c r="H35" s="13">
        <f t="shared" si="1"/>
        <v>0</v>
      </c>
      <c r="I35" s="13">
        <f t="shared" si="2"/>
        <v>0</v>
      </c>
      <c r="J35" s="67"/>
      <c r="K35" s="66"/>
    </row>
    <row r="36" spans="1:11" x14ac:dyDescent="0.2">
      <c r="A36" s="30" t="s">
        <v>74</v>
      </c>
      <c r="B36" s="22" t="s">
        <v>59</v>
      </c>
      <c r="C36" s="22" t="s">
        <v>60</v>
      </c>
      <c r="D36" s="48" t="s">
        <v>28</v>
      </c>
      <c r="E36" s="51">
        <v>1.6060000000000001</v>
      </c>
      <c r="F36" s="13"/>
      <c r="G36" s="13">
        <f t="shared" si="0"/>
        <v>0</v>
      </c>
      <c r="H36" s="13">
        <f t="shared" si="1"/>
        <v>0</v>
      </c>
      <c r="I36" s="13">
        <f t="shared" si="2"/>
        <v>0</v>
      </c>
      <c r="J36" s="68"/>
      <c r="K36" s="66"/>
    </row>
    <row r="37" spans="1:11" ht="15" customHeight="1" x14ac:dyDescent="0.2">
      <c r="A37" s="30" t="s">
        <v>354</v>
      </c>
      <c r="B37" s="22" t="s">
        <v>349</v>
      </c>
      <c r="C37" s="22" t="s">
        <v>350</v>
      </c>
      <c r="D37" s="48" t="s">
        <v>28</v>
      </c>
      <c r="E37" s="51">
        <v>5.9950000000000001</v>
      </c>
      <c r="F37" s="13"/>
      <c r="G37" s="13">
        <f t="shared" si="0"/>
        <v>0</v>
      </c>
      <c r="H37" s="13">
        <f t="shared" si="1"/>
        <v>0</v>
      </c>
      <c r="I37" s="13">
        <f t="shared" si="2"/>
        <v>0</v>
      </c>
      <c r="J37" s="67"/>
      <c r="K37" s="66"/>
    </row>
    <row r="38" spans="1:11" ht="18" customHeight="1" x14ac:dyDescent="0.2">
      <c r="A38" s="30" t="s">
        <v>355</v>
      </c>
      <c r="B38" s="22" t="s">
        <v>63</v>
      </c>
      <c r="C38" s="22" t="s">
        <v>64</v>
      </c>
      <c r="D38" s="48" t="s">
        <v>28</v>
      </c>
      <c r="E38" s="51">
        <v>2.2970000000000002</v>
      </c>
      <c r="F38" s="13"/>
      <c r="G38" s="13">
        <f t="shared" si="0"/>
        <v>0</v>
      </c>
      <c r="H38" s="13">
        <f t="shared" si="1"/>
        <v>0</v>
      </c>
      <c r="I38" s="13">
        <f t="shared" si="2"/>
        <v>0</v>
      </c>
      <c r="J38" s="67"/>
      <c r="K38" s="66"/>
    </row>
    <row r="39" spans="1:11" x14ac:dyDescent="0.2">
      <c r="A39" s="30" t="s">
        <v>356</v>
      </c>
      <c r="B39" s="22" t="s">
        <v>66</v>
      </c>
      <c r="C39" s="22" t="s">
        <v>67</v>
      </c>
      <c r="D39" s="48" t="s">
        <v>75</v>
      </c>
      <c r="E39" s="51">
        <v>297</v>
      </c>
      <c r="F39" s="13"/>
      <c r="G39" s="13">
        <f t="shared" si="0"/>
        <v>0</v>
      </c>
      <c r="H39" s="13">
        <f t="shared" si="1"/>
        <v>0</v>
      </c>
      <c r="I39" s="13">
        <f t="shared" si="2"/>
        <v>0</v>
      </c>
      <c r="J39" s="67"/>
      <c r="K39" s="66"/>
    </row>
    <row r="40" spans="1:11" x14ac:dyDescent="0.2">
      <c r="A40" s="30" t="s">
        <v>357</v>
      </c>
      <c r="B40" s="22" t="s">
        <v>69</v>
      </c>
      <c r="C40" s="22" t="s">
        <v>70</v>
      </c>
      <c r="D40" s="48" t="s">
        <v>75</v>
      </c>
      <c r="E40" s="51">
        <v>297</v>
      </c>
      <c r="F40" s="13"/>
      <c r="G40" s="13">
        <f t="shared" si="0"/>
        <v>0</v>
      </c>
      <c r="H40" s="13">
        <f t="shared" si="1"/>
        <v>0</v>
      </c>
      <c r="I40" s="13">
        <f t="shared" si="2"/>
        <v>0</v>
      </c>
      <c r="J40" s="67"/>
      <c r="K40" s="66"/>
    </row>
    <row r="41" spans="1:11" x14ac:dyDescent="0.2">
      <c r="A41" s="30" t="s">
        <v>358</v>
      </c>
      <c r="B41" s="22" t="s">
        <v>72</v>
      </c>
      <c r="C41" s="22" t="s">
        <v>73</v>
      </c>
      <c r="D41" s="48" t="s">
        <v>75</v>
      </c>
      <c r="E41" s="51">
        <v>297</v>
      </c>
      <c r="F41" s="13"/>
      <c r="G41" s="13">
        <f t="shared" si="0"/>
        <v>0</v>
      </c>
      <c r="H41" s="13">
        <f t="shared" si="1"/>
        <v>0</v>
      </c>
      <c r="I41" s="13">
        <f t="shared" si="2"/>
        <v>0</v>
      </c>
      <c r="J41" s="67"/>
      <c r="K41" s="66"/>
    </row>
    <row r="42" spans="1:11" x14ac:dyDescent="0.2">
      <c r="A42" s="30" t="s">
        <v>359</v>
      </c>
      <c r="B42" s="22" t="s">
        <v>351</v>
      </c>
      <c r="C42" s="22" t="s">
        <v>352</v>
      </c>
      <c r="D42" s="48" t="s">
        <v>75</v>
      </c>
      <c r="E42" s="51">
        <v>140</v>
      </c>
      <c r="F42" s="13"/>
      <c r="G42" s="13">
        <f t="shared" si="0"/>
        <v>0</v>
      </c>
      <c r="H42" s="13">
        <f t="shared" si="1"/>
        <v>0</v>
      </c>
      <c r="I42" s="13">
        <f t="shared" si="2"/>
        <v>0</v>
      </c>
      <c r="J42" s="67"/>
      <c r="K42" s="66"/>
    </row>
    <row r="43" spans="1:11" x14ac:dyDescent="0.2">
      <c r="A43" s="30" t="s">
        <v>360</v>
      </c>
      <c r="B43" s="18" t="s">
        <v>81</v>
      </c>
      <c r="C43" s="18" t="s">
        <v>82</v>
      </c>
      <c r="D43" s="20"/>
      <c r="E43" s="20"/>
      <c r="F43" s="18"/>
      <c r="G43" s="13">
        <f t="shared" si="0"/>
        <v>0</v>
      </c>
      <c r="H43" s="13">
        <f t="shared" si="1"/>
        <v>0</v>
      </c>
      <c r="I43" s="13">
        <f t="shared" si="2"/>
        <v>0</v>
      </c>
      <c r="J43" s="67"/>
      <c r="K43" s="66"/>
    </row>
    <row r="44" spans="1:11" x14ac:dyDescent="0.2">
      <c r="A44" s="30" t="s">
        <v>361</v>
      </c>
      <c r="B44" s="22" t="s">
        <v>84</v>
      </c>
      <c r="C44" s="22" t="s">
        <v>85</v>
      </c>
      <c r="D44" s="48" t="s">
        <v>28</v>
      </c>
      <c r="E44" s="51">
        <v>1.835</v>
      </c>
      <c r="F44" s="13"/>
      <c r="G44" s="13">
        <f t="shared" si="0"/>
        <v>0</v>
      </c>
      <c r="H44" s="13">
        <f t="shared" si="1"/>
        <v>0</v>
      </c>
      <c r="I44" s="13">
        <f t="shared" si="2"/>
        <v>0</v>
      </c>
      <c r="J44" s="67"/>
      <c r="K44" s="66"/>
    </row>
    <row r="45" spans="1:11" x14ac:dyDescent="0.2">
      <c r="A45" s="30" t="s">
        <v>362</v>
      </c>
      <c r="B45" s="22" t="s">
        <v>87</v>
      </c>
      <c r="C45" s="22" t="s">
        <v>88</v>
      </c>
      <c r="D45" s="48" t="s">
        <v>28</v>
      </c>
      <c r="E45" s="51">
        <v>4.0039999999999996</v>
      </c>
      <c r="F45" s="13"/>
      <c r="G45" s="13">
        <f t="shared" si="0"/>
        <v>0</v>
      </c>
      <c r="H45" s="13">
        <f t="shared" si="1"/>
        <v>0</v>
      </c>
      <c r="I45" s="13">
        <f t="shared" si="2"/>
        <v>0</v>
      </c>
      <c r="J45" s="67"/>
      <c r="K45" s="66"/>
    </row>
    <row r="46" spans="1:11" x14ac:dyDescent="0.2">
      <c r="A46" s="30" t="s">
        <v>363</v>
      </c>
      <c r="B46" s="22" t="s">
        <v>90</v>
      </c>
      <c r="C46" s="22" t="s">
        <v>91</v>
      </c>
      <c r="D46" s="48" t="s">
        <v>28</v>
      </c>
      <c r="E46" s="51">
        <v>1.1339999999999999</v>
      </c>
      <c r="F46" s="13"/>
      <c r="G46" s="13">
        <f t="shared" si="0"/>
        <v>0</v>
      </c>
      <c r="H46" s="13">
        <f t="shared" si="1"/>
        <v>0</v>
      </c>
      <c r="I46" s="13">
        <f t="shared" si="2"/>
        <v>0</v>
      </c>
      <c r="J46" s="67"/>
      <c r="K46" s="66"/>
    </row>
    <row r="47" spans="1:11" x14ac:dyDescent="0.2">
      <c r="A47" s="30" t="s">
        <v>364</v>
      </c>
      <c r="B47" s="22" t="s">
        <v>66</v>
      </c>
      <c r="C47" s="22" t="s">
        <v>77</v>
      </c>
      <c r="D47" s="48" t="s">
        <v>75</v>
      </c>
      <c r="E47" s="51">
        <v>209</v>
      </c>
      <c r="F47" s="13"/>
      <c r="G47" s="13">
        <f t="shared" si="0"/>
        <v>0</v>
      </c>
      <c r="H47" s="13">
        <f t="shared" si="1"/>
        <v>0</v>
      </c>
      <c r="I47" s="13">
        <f t="shared" si="2"/>
        <v>0</v>
      </c>
      <c r="J47" s="67"/>
      <c r="K47" s="66"/>
    </row>
    <row r="48" spans="1:11" x14ac:dyDescent="0.2">
      <c r="A48" s="30" t="s">
        <v>365</v>
      </c>
      <c r="B48" s="22" t="s">
        <v>69</v>
      </c>
      <c r="C48" s="22" t="s">
        <v>78</v>
      </c>
      <c r="D48" s="48" t="s">
        <v>75</v>
      </c>
      <c r="E48" s="51">
        <v>209</v>
      </c>
      <c r="F48" s="13"/>
      <c r="G48" s="13">
        <f t="shared" si="0"/>
        <v>0</v>
      </c>
      <c r="H48" s="13">
        <f t="shared" si="1"/>
        <v>0</v>
      </c>
      <c r="I48" s="13">
        <f t="shared" si="2"/>
        <v>0</v>
      </c>
      <c r="J48" s="67"/>
      <c r="K48" s="66"/>
    </row>
    <row r="49" spans="1:11" x14ac:dyDescent="0.2">
      <c r="A49" s="30" t="s">
        <v>366</v>
      </c>
      <c r="B49" s="22" t="s">
        <v>72</v>
      </c>
      <c r="C49" s="22" t="s">
        <v>79</v>
      </c>
      <c r="D49" s="48" t="s">
        <v>75</v>
      </c>
      <c r="E49" s="51">
        <v>209</v>
      </c>
      <c r="F49" s="13"/>
      <c r="G49" s="13">
        <f t="shared" si="0"/>
        <v>0</v>
      </c>
      <c r="H49" s="13">
        <f t="shared" si="1"/>
        <v>0</v>
      </c>
      <c r="I49" s="13">
        <f t="shared" si="2"/>
        <v>0</v>
      </c>
      <c r="J49" s="67"/>
      <c r="K49" s="66"/>
    </row>
    <row r="50" spans="1:11" x14ac:dyDescent="0.2">
      <c r="A50" s="30" t="s">
        <v>367</v>
      </c>
      <c r="B50" s="22" t="s">
        <v>96</v>
      </c>
      <c r="C50" s="22" t="s">
        <v>97</v>
      </c>
      <c r="D50" s="48" t="s">
        <v>75</v>
      </c>
      <c r="E50" s="51">
        <v>135</v>
      </c>
      <c r="F50" s="13"/>
      <c r="G50" s="13">
        <f t="shared" si="0"/>
        <v>0</v>
      </c>
      <c r="H50" s="13">
        <f t="shared" si="1"/>
        <v>0</v>
      </c>
      <c r="I50" s="13">
        <f t="shared" si="2"/>
        <v>0</v>
      </c>
      <c r="J50" s="67"/>
      <c r="K50" s="66"/>
    </row>
    <row r="51" spans="1:11" x14ac:dyDescent="0.2">
      <c r="A51" s="30" t="s">
        <v>368</v>
      </c>
      <c r="B51" s="22" t="s">
        <v>99</v>
      </c>
      <c r="C51" s="22" t="s">
        <v>100</v>
      </c>
      <c r="D51" s="48" t="s">
        <v>75</v>
      </c>
      <c r="E51" s="51">
        <v>140</v>
      </c>
      <c r="F51" s="13"/>
      <c r="G51" s="13">
        <f t="shared" si="0"/>
        <v>0</v>
      </c>
      <c r="H51" s="13">
        <f t="shared" si="1"/>
        <v>0</v>
      </c>
      <c r="I51" s="13">
        <f t="shared" si="2"/>
        <v>0</v>
      </c>
      <c r="J51" s="67"/>
      <c r="K51" s="66"/>
    </row>
    <row r="52" spans="1:11" x14ac:dyDescent="0.2">
      <c r="A52" s="30" t="s">
        <v>80</v>
      </c>
      <c r="B52" s="18" t="s">
        <v>102</v>
      </c>
      <c r="C52" s="18" t="s">
        <v>103</v>
      </c>
      <c r="D52" s="20"/>
      <c r="E52" s="20"/>
      <c r="F52" s="18"/>
      <c r="G52" s="13">
        <f t="shared" si="0"/>
        <v>0</v>
      </c>
      <c r="H52" s="13">
        <f t="shared" si="1"/>
        <v>0</v>
      </c>
      <c r="I52" s="13">
        <f t="shared" si="2"/>
        <v>0</v>
      </c>
      <c r="J52" s="67"/>
      <c r="K52" s="66"/>
    </row>
    <row r="53" spans="1:11" x14ac:dyDescent="0.2">
      <c r="A53" s="30" t="s">
        <v>83</v>
      </c>
      <c r="B53" s="22" t="s">
        <v>105</v>
      </c>
      <c r="C53" s="22" t="s">
        <v>106</v>
      </c>
      <c r="D53" s="48" t="s">
        <v>75</v>
      </c>
      <c r="E53" s="51">
        <v>22.86</v>
      </c>
      <c r="F53" s="13"/>
      <c r="G53" s="13">
        <f t="shared" si="0"/>
        <v>0</v>
      </c>
      <c r="H53" s="13">
        <f t="shared" si="1"/>
        <v>0</v>
      </c>
      <c r="I53" s="13">
        <f t="shared" si="2"/>
        <v>0</v>
      </c>
      <c r="J53" s="67"/>
      <c r="K53" s="66"/>
    </row>
    <row r="54" spans="1:11" x14ac:dyDescent="0.2">
      <c r="A54" s="30" t="s">
        <v>86</v>
      </c>
      <c r="B54" s="22" t="s">
        <v>108</v>
      </c>
      <c r="C54" s="22" t="s">
        <v>109</v>
      </c>
      <c r="D54" s="48" t="s">
        <v>75</v>
      </c>
      <c r="E54" s="51">
        <v>6.21</v>
      </c>
      <c r="F54" s="13"/>
      <c r="G54" s="13">
        <f t="shared" ref="G54" si="12">F54/$J$2</f>
        <v>0</v>
      </c>
      <c r="H54" s="13">
        <f t="shared" ref="H54" si="13">E54*G54</f>
        <v>0</v>
      </c>
      <c r="I54" s="13">
        <f t="shared" ref="I54" si="14">E54*F54</f>
        <v>0</v>
      </c>
      <c r="J54" s="67"/>
      <c r="K54" s="66"/>
    </row>
    <row r="55" spans="1:11" x14ac:dyDescent="0.2">
      <c r="A55" s="30" t="s">
        <v>89</v>
      </c>
      <c r="B55" s="22" t="s">
        <v>378</v>
      </c>
      <c r="C55" s="22" t="s">
        <v>379</v>
      </c>
      <c r="D55" s="48" t="s">
        <v>15</v>
      </c>
      <c r="E55" s="51">
        <v>4</v>
      </c>
      <c r="F55" s="13"/>
      <c r="G55" s="13">
        <f t="shared" si="0"/>
        <v>0</v>
      </c>
      <c r="H55" s="13">
        <f t="shared" si="1"/>
        <v>0</v>
      </c>
      <c r="I55" s="13">
        <f t="shared" si="2"/>
        <v>0</v>
      </c>
      <c r="J55" s="67"/>
      <c r="K55" s="66"/>
    </row>
    <row r="56" spans="1:11" x14ac:dyDescent="0.2">
      <c r="A56" s="30" t="s">
        <v>92</v>
      </c>
      <c r="B56" s="18" t="s">
        <v>111</v>
      </c>
      <c r="C56" s="18" t="s">
        <v>112</v>
      </c>
      <c r="D56" s="20"/>
      <c r="E56" s="20"/>
      <c r="F56" s="18"/>
      <c r="G56" s="13">
        <f t="shared" si="0"/>
        <v>0</v>
      </c>
      <c r="H56" s="13">
        <f t="shared" si="1"/>
        <v>0</v>
      </c>
      <c r="I56" s="13">
        <f t="shared" si="2"/>
        <v>0</v>
      </c>
      <c r="J56" s="67"/>
      <c r="K56" s="66"/>
    </row>
    <row r="57" spans="1:11" ht="25.5" x14ac:dyDescent="0.2">
      <c r="A57" s="30" t="s">
        <v>93</v>
      </c>
      <c r="B57" s="22" t="s">
        <v>318</v>
      </c>
      <c r="C57" s="22" t="s">
        <v>316</v>
      </c>
      <c r="D57" s="48" t="s">
        <v>75</v>
      </c>
      <c r="E57" s="51">
        <v>98</v>
      </c>
      <c r="F57" s="13"/>
      <c r="G57" s="13">
        <f t="shared" ref="G57" si="15">F57/$J$2</f>
        <v>0</v>
      </c>
      <c r="H57" s="13">
        <f t="shared" ref="H57" si="16">E57*G57</f>
        <v>0</v>
      </c>
      <c r="I57" s="13">
        <f t="shared" ref="I57" si="17">E57*F57</f>
        <v>0</v>
      </c>
      <c r="J57" s="67"/>
      <c r="K57" s="66"/>
    </row>
    <row r="58" spans="1:11" x14ac:dyDescent="0.2">
      <c r="A58" s="30" t="s">
        <v>94</v>
      </c>
      <c r="B58" s="22" t="s">
        <v>299</v>
      </c>
      <c r="C58" s="22" t="s">
        <v>301</v>
      </c>
      <c r="D58" s="48" t="s">
        <v>75</v>
      </c>
      <c r="E58" s="51">
        <v>98</v>
      </c>
      <c r="F58" s="13"/>
      <c r="G58" s="13">
        <f t="shared" si="0"/>
        <v>0</v>
      </c>
      <c r="H58" s="13">
        <f t="shared" si="1"/>
        <v>0</v>
      </c>
      <c r="I58" s="13">
        <f t="shared" si="2"/>
        <v>0</v>
      </c>
      <c r="J58" s="67"/>
      <c r="K58" s="66"/>
    </row>
    <row r="59" spans="1:11" x14ac:dyDescent="0.2">
      <c r="A59" s="30" t="s">
        <v>95</v>
      </c>
      <c r="B59" s="22" t="s">
        <v>300</v>
      </c>
      <c r="C59" s="22" t="s">
        <v>302</v>
      </c>
      <c r="D59" s="48" t="s">
        <v>75</v>
      </c>
      <c r="E59" s="51">
        <v>98</v>
      </c>
      <c r="F59" s="13"/>
      <c r="G59" s="13">
        <f t="shared" si="0"/>
        <v>0</v>
      </c>
      <c r="H59" s="13">
        <f t="shared" si="1"/>
        <v>0</v>
      </c>
      <c r="I59" s="13">
        <f t="shared" si="2"/>
        <v>0</v>
      </c>
      <c r="J59" s="67"/>
      <c r="K59" s="66"/>
    </row>
    <row r="60" spans="1:11" ht="25.5" x14ac:dyDescent="0.2">
      <c r="A60" s="30" t="s">
        <v>98</v>
      </c>
      <c r="B60" s="22" t="s">
        <v>319</v>
      </c>
      <c r="C60" s="22" t="s">
        <v>317</v>
      </c>
      <c r="D60" s="48" t="s">
        <v>75</v>
      </c>
      <c r="E60" s="51">
        <v>320</v>
      </c>
      <c r="F60" s="13"/>
      <c r="G60" s="13">
        <f t="shared" si="0"/>
        <v>0</v>
      </c>
      <c r="H60" s="13">
        <f t="shared" si="1"/>
        <v>0</v>
      </c>
      <c r="I60" s="13">
        <f t="shared" si="2"/>
        <v>0</v>
      </c>
      <c r="J60" s="67"/>
      <c r="K60" s="66"/>
    </row>
    <row r="61" spans="1:11" x14ac:dyDescent="0.2">
      <c r="A61" s="30" t="s">
        <v>101</v>
      </c>
      <c r="B61" s="22" t="s">
        <v>303</v>
      </c>
      <c r="C61" s="22" t="s">
        <v>301</v>
      </c>
      <c r="D61" s="48" t="s">
        <v>75</v>
      </c>
      <c r="E61" s="51">
        <v>320</v>
      </c>
      <c r="F61" s="13"/>
      <c r="G61" s="13">
        <f t="shared" ref="G61:G63" si="18">F61/$J$2</f>
        <v>0</v>
      </c>
      <c r="H61" s="13">
        <f t="shared" ref="H61:H63" si="19">E61*G61</f>
        <v>0</v>
      </c>
      <c r="I61" s="13">
        <f t="shared" ref="I61:I63" si="20">E61*F61</f>
        <v>0</v>
      </c>
      <c r="J61" s="67"/>
      <c r="K61" s="66"/>
    </row>
    <row r="62" spans="1:11" x14ac:dyDescent="0.2">
      <c r="A62" s="30" t="s">
        <v>104</v>
      </c>
      <c r="B62" s="22" t="s">
        <v>304</v>
      </c>
      <c r="C62" s="22" t="s">
        <v>302</v>
      </c>
      <c r="D62" s="48" t="s">
        <v>75</v>
      </c>
      <c r="E62" s="51">
        <v>320</v>
      </c>
      <c r="F62" s="13"/>
      <c r="G62" s="13">
        <f t="shared" si="18"/>
        <v>0</v>
      </c>
      <c r="H62" s="13">
        <f t="shared" si="19"/>
        <v>0</v>
      </c>
      <c r="I62" s="13">
        <f t="shared" si="20"/>
        <v>0</v>
      </c>
      <c r="J62" s="67"/>
      <c r="K62" s="66"/>
    </row>
    <row r="63" spans="1:11" x14ac:dyDescent="0.2">
      <c r="A63" s="30" t="s">
        <v>107</v>
      </c>
      <c r="B63" s="22" t="s">
        <v>118</v>
      </c>
      <c r="C63" s="22" t="s">
        <v>119</v>
      </c>
      <c r="D63" s="48" t="s">
        <v>75</v>
      </c>
      <c r="E63" s="51">
        <v>79</v>
      </c>
      <c r="F63" s="13"/>
      <c r="G63" s="13">
        <f t="shared" si="18"/>
        <v>0</v>
      </c>
      <c r="H63" s="13">
        <f t="shared" si="19"/>
        <v>0</v>
      </c>
      <c r="I63" s="13">
        <f t="shared" si="20"/>
        <v>0</v>
      </c>
      <c r="J63" s="67"/>
      <c r="K63" s="66"/>
    </row>
    <row r="64" spans="1:11" ht="25.5" x14ac:dyDescent="0.2">
      <c r="A64" s="30" t="s">
        <v>110</v>
      </c>
      <c r="B64" s="22" t="s">
        <v>305</v>
      </c>
      <c r="C64" s="22" t="s">
        <v>306</v>
      </c>
      <c r="D64" s="48" t="s">
        <v>75</v>
      </c>
      <c r="E64" s="51">
        <v>79</v>
      </c>
      <c r="F64" s="13"/>
      <c r="G64" s="13">
        <f t="shared" si="0"/>
        <v>0</v>
      </c>
      <c r="H64" s="13">
        <f t="shared" si="1"/>
        <v>0</v>
      </c>
      <c r="I64" s="13">
        <f t="shared" si="2"/>
        <v>0</v>
      </c>
      <c r="J64" s="67"/>
      <c r="K64" s="66"/>
    </row>
    <row r="65" spans="1:11" x14ac:dyDescent="0.2">
      <c r="A65" s="30" t="s">
        <v>113</v>
      </c>
      <c r="B65" s="22" t="s">
        <v>308</v>
      </c>
      <c r="C65" s="22" t="s">
        <v>307</v>
      </c>
      <c r="D65" s="48" t="s">
        <v>75</v>
      </c>
      <c r="E65" s="51">
        <v>79</v>
      </c>
      <c r="F65" s="13"/>
      <c r="G65" s="13">
        <f t="shared" si="0"/>
        <v>0</v>
      </c>
      <c r="H65" s="13">
        <f t="shared" si="1"/>
        <v>0</v>
      </c>
      <c r="I65" s="13">
        <f t="shared" si="2"/>
        <v>0</v>
      </c>
      <c r="J65" s="67"/>
      <c r="K65" s="66"/>
    </row>
    <row r="66" spans="1:11" x14ac:dyDescent="0.2">
      <c r="A66" s="30" t="s">
        <v>114</v>
      </c>
      <c r="B66" s="22" t="s">
        <v>121</v>
      </c>
      <c r="C66" s="22" t="s">
        <v>122</v>
      </c>
      <c r="D66" s="48" t="s">
        <v>75</v>
      </c>
      <c r="E66" s="51">
        <v>79</v>
      </c>
      <c r="F66" s="13"/>
      <c r="G66" s="13">
        <f t="shared" si="0"/>
        <v>0</v>
      </c>
      <c r="H66" s="13">
        <f t="shared" si="1"/>
        <v>0</v>
      </c>
      <c r="I66" s="13">
        <f t="shared" si="2"/>
        <v>0</v>
      </c>
      <c r="J66" s="67"/>
      <c r="K66" s="66"/>
    </row>
    <row r="67" spans="1:11" x14ac:dyDescent="0.2">
      <c r="A67" s="30" t="s">
        <v>115</v>
      </c>
      <c r="B67" s="22" t="s">
        <v>309</v>
      </c>
      <c r="C67" s="22" t="s">
        <v>310</v>
      </c>
      <c r="D67" s="48" t="s">
        <v>75</v>
      </c>
      <c r="E67" s="51">
        <v>79</v>
      </c>
      <c r="F67" s="13"/>
      <c r="G67" s="13">
        <f t="shared" si="0"/>
        <v>0</v>
      </c>
      <c r="H67" s="13">
        <f t="shared" si="1"/>
        <v>0</v>
      </c>
      <c r="I67" s="13">
        <f t="shared" si="2"/>
        <v>0</v>
      </c>
      <c r="J67" s="67"/>
      <c r="K67" s="66"/>
    </row>
    <row r="68" spans="1:11" x14ac:dyDescent="0.2">
      <c r="A68" s="30" t="s">
        <v>117</v>
      </c>
      <c r="B68" s="22" t="s">
        <v>118</v>
      </c>
      <c r="C68" s="22" t="s">
        <v>119</v>
      </c>
      <c r="D68" s="48" t="s">
        <v>75</v>
      </c>
      <c r="E68" s="51">
        <v>14</v>
      </c>
      <c r="F68" s="13"/>
      <c r="G68" s="13">
        <f t="shared" si="0"/>
        <v>0</v>
      </c>
      <c r="H68" s="13">
        <f t="shared" si="1"/>
        <v>0</v>
      </c>
      <c r="I68" s="13">
        <f t="shared" si="2"/>
        <v>0</v>
      </c>
      <c r="J68" s="67"/>
      <c r="K68" s="66"/>
    </row>
    <row r="69" spans="1:11" ht="25.5" x14ac:dyDescent="0.2">
      <c r="A69" s="30" t="s">
        <v>369</v>
      </c>
      <c r="B69" s="22" t="s">
        <v>313</v>
      </c>
      <c r="C69" s="22" t="s">
        <v>314</v>
      </c>
      <c r="D69" s="48" t="s">
        <v>76</v>
      </c>
      <c r="E69" s="51">
        <v>14</v>
      </c>
      <c r="F69" s="13"/>
      <c r="G69" s="13">
        <f t="shared" si="0"/>
        <v>0</v>
      </c>
      <c r="H69" s="13">
        <f t="shared" si="1"/>
        <v>0</v>
      </c>
      <c r="I69" s="13">
        <f t="shared" si="2"/>
        <v>0</v>
      </c>
      <c r="J69" s="67"/>
      <c r="K69" s="66"/>
    </row>
    <row r="70" spans="1:11" x14ac:dyDescent="0.2">
      <c r="A70" s="30" t="s">
        <v>370</v>
      </c>
      <c r="B70" s="22" t="s">
        <v>308</v>
      </c>
      <c r="C70" s="22" t="s">
        <v>307</v>
      </c>
      <c r="D70" s="48" t="s">
        <v>75</v>
      </c>
      <c r="E70" s="51">
        <v>14</v>
      </c>
      <c r="F70" s="13"/>
      <c r="G70" s="13">
        <f t="shared" si="0"/>
        <v>0</v>
      </c>
      <c r="H70" s="13">
        <f t="shared" si="1"/>
        <v>0</v>
      </c>
      <c r="I70" s="13">
        <f t="shared" si="2"/>
        <v>0</v>
      </c>
      <c r="J70" s="67"/>
      <c r="K70" s="66"/>
    </row>
    <row r="71" spans="1:11" x14ac:dyDescent="0.2">
      <c r="A71" s="30" t="s">
        <v>120</v>
      </c>
      <c r="B71" s="22" t="s">
        <v>116</v>
      </c>
      <c r="C71" s="22" t="s">
        <v>315</v>
      </c>
      <c r="D71" s="48" t="s">
        <v>75</v>
      </c>
      <c r="E71" s="51">
        <v>14</v>
      </c>
      <c r="F71" s="13"/>
      <c r="G71" s="13">
        <f t="shared" ref="G71:G73" si="21">F71/$J$2</f>
        <v>0</v>
      </c>
      <c r="H71" s="13">
        <f t="shared" ref="H71:H73" si="22">E71*G71</f>
        <v>0</v>
      </c>
      <c r="I71" s="13">
        <f t="shared" ref="I71:I73" si="23">E71*F71</f>
        <v>0</v>
      </c>
      <c r="J71" s="67"/>
      <c r="K71" s="66"/>
    </row>
    <row r="72" spans="1:11" x14ac:dyDescent="0.2">
      <c r="A72" s="30" t="s">
        <v>123</v>
      </c>
      <c r="B72" s="22" t="s">
        <v>121</v>
      </c>
      <c r="C72" s="22" t="s">
        <v>122</v>
      </c>
      <c r="D72" s="48" t="s">
        <v>75</v>
      </c>
      <c r="E72" s="51">
        <v>14</v>
      </c>
      <c r="F72" s="13"/>
      <c r="G72" s="13">
        <f t="shared" si="21"/>
        <v>0</v>
      </c>
      <c r="H72" s="13">
        <f t="shared" si="22"/>
        <v>0</v>
      </c>
      <c r="I72" s="13">
        <f t="shared" si="23"/>
        <v>0</v>
      </c>
      <c r="J72" s="67"/>
      <c r="K72" s="66"/>
    </row>
    <row r="73" spans="1:11" ht="25.5" x14ac:dyDescent="0.2">
      <c r="A73" s="30" t="s">
        <v>371</v>
      </c>
      <c r="B73" s="22" t="s">
        <v>311</v>
      </c>
      <c r="C73" s="22" t="s">
        <v>312</v>
      </c>
      <c r="D73" s="48" t="s">
        <v>76</v>
      </c>
      <c r="E73" s="51">
        <v>6.5</v>
      </c>
      <c r="F73" s="13"/>
      <c r="G73" s="13">
        <f t="shared" si="21"/>
        <v>0</v>
      </c>
      <c r="H73" s="13">
        <f t="shared" si="22"/>
        <v>0</v>
      </c>
      <c r="I73" s="13">
        <f t="shared" si="23"/>
        <v>0</v>
      </c>
      <c r="J73" s="67"/>
      <c r="K73" s="66"/>
    </row>
    <row r="74" spans="1:11" ht="18.600000000000001" customHeight="1" x14ac:dyDescent="0.2">
      <c r="A74" s="30" t="s">
        <v>124</v>
      </c>
      <c r="B74" s="22" t="s">
        <v>320</v>
      </c>
      <c r="C74" s="22" t="s">
        <v>321</v>
      </c>
      <c r="D74" s="48" t="s">
        <v>75</v>
      </c>
      <c r="E74" s="51">
        <v>35</v>
      </c>
      <c r="F74" s="13"/>
      <c r="G74" s="13">
        <f t="shared" si="0"/>
        <v>0</v>
      </c>
      <c r="H74" s="13">
        <f t="shared" si="1"/>
        <v>0</v>
      </c>
      <c r="I74" s="13">
        <f t="shared" si="2"/>
        <v>0</v>
      </c>
      <c r="J74" s="67"/>
      <c r="K74" s="66"/>
    </row>
    <row r="75" spans="1:11" ht="18.600000000000001" customHeight="1" x14ac:dyDescent="0.2">
      <c r="A75" s="30" t="s">
        <v>125</v>
      </c>
      <c r="B75" s="22" t="s">
        <v>323</v>
      </c>
      <c r="C75" s="22" t="s">
        <v>325</v>
      </c>
      <c r="D75" s="48" t="s">
        <v>75</v>
      </c>
      <c r="E75" s="51">
        <v>91</v>
      </c>
      <c r="F75" s="13"/>
      <c r="G75" s="13">
        <f t="shared" ref="G75:G77" si="24">F75/$J$2</f>
        <v>0</v>
      </c>
      <c r="H75" s="13">
        <f t="shared" ref="H75:H77" si="25">E75*G75</f>
        <v>0</v>
      </c>
      <c r="I75" s="13">
        <f t="shared" ref="I75:I77" si="26">E75*F75</f>
        <v>0</v>
      </c>
      <c r="J75" s="67"/>
      <c r="K75" s="66"/>
    </row>
    <row r="76" spans="1:11" ht="15.6" customHeight="1" x14ac:dyDescent="0.2">
      <c r="A76" s="30" t="s">
        <v>126</v>
      </c>
      <c r="B76" s="22" t="s">
        <v>322</v>
      </c>
      <c r="C76" s="22" t="s">
        <v>326</v>
      </c>
      <c r="D76" s="48" t="s">
        <v>75</v>
      </c>
      <c r="E76" s="51">
        <v>140</v>
      </c>
      <c r="F76" s="13"/>
      <c r="G76" s="13">
        <f t="shared" si="24"/>
        <v>0</v>
      </c>
      <c r="H76" s="13">
        <f t="shared" si="25"/>
        <v>0</v>
      </c>
      <c r="I76" s="13">
        <f t="shared" si="26"/>
        <v>0</v>
      </c>
      <c r="J76" s="67"/>
      <c r="K76" s="66"/>
    </row>
    <row r="77" spans="1:11" ht="25.5" x14ac:dyDescent="0.2">
      <c r="A77" s="30" t="s">
        <v>129</v>
      </c>
      <c r="B77" s="22" t="s">
        <v>324</v>
      </c>
      <c r="C77" s="22" t="s">
        <v>327</v>
      </c>
      <c r="D77" s="48" t="s">
        <v>75</v>
      </c>
      <c r="E77" s="51">
        <v>59</v>
      </c>
      <c r="F77" s="13"/>
      <c r="G77" s="13">
        <f t="shared" si="24"/>
        <v>0</v>
      </c>
      <c r="H77" s="13">
        <f t="shared" si="25"/>
        <v>0</v>
      </c>
      <c r="I77" s="13">
        <f t="shared" si="26"/>
        <v>0</v>
      </c>
      <c r="J77" s="67"/>
      <c r="K77" s="66"/>
    </row>
    <row r="78" spans="1:11" ht="25.5" x14ac:dyDescent="0.2">
      <c r="A78" s="30" t="s">
        <v>131</v>
      </c>
      <c r="B78" s="22" t="s">
        <v>328</v>
      </c>
      <c r="C78" s="22" t="s">
        <v>329</v>
      </c>
      <c r="D78" s="48" t="s">
        <v>180</v>
      </c>
      <c r="E78" s="51">
        <v>23</v>
      </c>
      <c r="F78" s="13"/>
      <c r="G78" s="13">
        <f t="shared" ref="G78" si="27">F78/$J$2</f>
        <v>0</v>
      </c>
      <c r="H78" s="13">
        <f t="shared" ref="H78" si="28">E78*G78</f>
        <v>0</v>
      </c>
      <c r="I78" s="13">
        <f t="shared" ref="I78" si="29">E78*F78</f>
        <v>0</v>
      </c>
      <c r="J78" s="67"/>
      <c r="K78" s="66"/>
    </row>
    <row r="79" spans="1:11" x14ac:dyDescent="0.2">
      <c r="A79" s="30" t="s">
        <v>134</v>
      </c>
      <c r="B79" s="18" t="s">
        <v>127</v>
      </c>
      <c r="C79" s="18" t="s">
        <v>128</v>
      </c>
      <c r="D79" s="20"/>
      <c r="E79" s="20"/>
      <c r="F79" s="18"/>
      <c r="G79" s="18"/>
      <c r="H79" s="18"/>
      <c r="I79" s="18"/>
      <c r="J79" s="67"/>
      <c r="K79" s="66"/>
    </row>
    <row r="80" spans="1:11" x14ac:dyDescent="0.2">
      <c r="A80" s="30" t="s">
        <v>137</v>
      </c>
      <c r="B80" s="22" t="s">
        <v>118</v>
      </c>
      <c r="C80" s="22" t="s">
        <v>130</v>
      </c>
      <c r="D80" s="48" t="s">
        <v>76</v>
      </c>
      <c r="E80" s="51">
        <v>9.4499999999999993</v>
      </c>
      <c r="F80" s="13"/>
      <c r="G80" s="13">
        <f t="shared" ref="G80:G140" si="30">F80/$J$2</f>
        <v>0</v>
      </c>
      <c r="H80" s="13">
        <f t="shared" ref="H80:H141" si="31">E80*G80</f>
        <v>0</v>
      </c>
      <c r="I80" s="13">
        <f t="shared" ref="I80:I141" si="32">E80*F80</f>
        <v>0</v>
      </c>
      <c r="J80" s="67"/>
      <c r="K80" s="66"/>
    </row>
    <row r="81" spans="1:11" x14ac:dyDescent="0.2">
      <c r="A81" s="30" t="s">
        <v>141</v>
      </c>
      <c r="B81" s="22" t="s">
        <v>132</v>
      </c>
      <c r="C81" s="22" t="s">
        <v>133</v>
      </c>
      <c r="D81" s="48" t="s">
        <v>76</v>
      </c>
      <c r="E81" s="51">
        <v>9.4499999999999993</v>
      </c>
      <c r="F81" s="13"/>
      <c r="G81" s="13">
        <f t="shared" si="30"/>
        <v>0</v>
      </c>
      <c r="H81" s="13">
        <f t="shared" si="31"/>
        <v>0</v>
      </c>
      <c r="I81" s="13">
        <f t="shared" si="32"/>
        <v>0</v>
      </c>
      <c r="J81" s="67"/>
      <c r="K81" s="66"/>
    </row>
    <row r="82" spans="1:11" x14ac:dyDescent="0.2">
      <c r="A82" s="30" t="s">
        <v>144</v>
      </c>
      <c r="B82" s="18" t="s">
        <v>135</v>
      </c>
      <c r="C82" s="18" t="s">
        <v>136</v>
      </c>
      <c r="D82" s="20"/>
      <c r="E82" s="20"/>
      <c r="F82" s="18"/>
      <c r="G82" s="18"/>
      <c r="H82" s="18"/>
      <c r="I82" s="18"/>
      <c r="J82" s="67"/>
      <c r="K82" s="66"/>
    </row>
    <row r="83" spans="1:11" x14ac:dyDescent="0.2">
      <c r="A83" s="30" t="s">
        <v>147</v>
      </c>
      <c r="B83" s="22" t="s">
        <v>138</v>
      </c>
      <c r="C83" s="22" t="s">
        <v>139</v>
      </c>
      <c r="D83" s="48" t="s">
        <v>140</v>
      </c>
      <c r="E83" s="51">
        <v>3</v>
      </c>
      <c r="F83" s="13"/>
      <c r="G83" s="13">
        <f t="shared" si="30"/>
        <v>0</v>
      </c>
      <c r="H83" s="13">
        <f t="shared" si="31"/>
        <v>0</v>
      </c>
      <c r="I83" s="13">
        <f t="shared" si="32"/>
        <v>0</v>
      </c>
      <c r="J83" s="67"/>
      <c r="K83" s="66"/>
    </row>
    <row r="84" spans="1:11" x14ac:dyDescent="0.2">
      <c r="A84" s="30" t="s">
        <v>150</v>
      </c>
      <c r="B84" s="12" t="s">
        <v>142</v>
      </c>
      <c r="C84" s="12" t="s">
        <v>143</v>
      </c>
      <c r="D84" s="48" t="s">
        <v>140</v>
      </c>
      <c r="E84" s="49">
        <v>8</v>
      </c>
      <c r="F84" s="13"/>
      <c r="G84" s="13">
        <f t="shared" si="30"/>
        <v>0</v>
      </c>
      <c r="H84" s="13">
        <f t="shared" si="31"/>
        <v>0</v>
      </c>
      <c r="I84" s="13">
        <f t="shared" si="32"/>
        <v>0</v>
      </c>
      <c r="J84" s="67"/>
      <c r="K84" s="66"/>
    </row>
    <row r="85" spans="1:11" x14ac:dyDescent="0.2">
      <c r="A85" s="30" t="s">
        <v>153</v>
      </c>
      <c r="B85" s="18" t="s">
        <v>145</v>
      </c>
      <c r="C85" s="18" t="s">
        <v>146</v>
      </c>
      <c r="D85" s="20"/>
      <c r="E85" s="20"/>
      <c r="F85" s="18"/>
      <c r="G85" s="18"/>
      <c r="H85" s="18"/>
      <c r="I85" s="18"/>
      <c r="J85" s="67"/>
      <c r="K85" s="66"/>
    </row>
    <row r="86" spans="1:11" x14ac:dyDescent="0.2">
      <c r="A86" s="30" t="s">
        <v>155</v>
      </c>
      <c r="B86" s="12" t="s">
        <v>148</v>
      </c>
      <c r="C86" s="12" t="s">
        <v>149</v>
      </c>
      <c r="D86" s="48" t="s">
        <v>75</v>
      </c>
      <c r="E86" s="49">
        <v>12.8</v>
      </c>
      <c r="F86" s="13"/>
      <c r="G86" s="13">
        <f t="shared" si="30"/>
        <v>0</v>
      </c>
      <c r="H86" s="13">
        <f t="shared" si="31"/>
        <v>0</v>
      </c>
      <c r="I86" s="13">
        <f t="shared" si="32"/>
        <v>0</v>
      </c>
      <c r="J86" s="67"/>
      <c r="K86" s="66"/>
    </row>
    <row r="87" spans="1:11" x14ac:dyDescent="0.2">
      <c r="A87" s="30" t="s">
        <v>158</v>
      </c>
      <c r="B87" s="12" t="s">
        <v>151</v>
      </c>
      <c r="C87" s="12" t="s">
        <v>152</v>
      </c>
      <c r="D87" s="48" t="s">
        <v>140</v>
      </c>
      <c r="E87" s="49">
        <v>2</v>
      </c>
      <c r="F87" s="13"/>
      <c r="G87" s="13">
        <f t="shared" ref="G87:G89" si="33">F87/$J$2</f>
        <v>0</v>
      </c>
      <c r="H87" s="13">
        <f t="shared" ref="H87:H89" si="34">E87*G87</f>
        <v>0</v>
      </c>
      <c r="I87" s="13">
        <f t="shared" ref="I87:I89" si="35">E87*F87</f>
        <v>0</v>
      </c>
      <c r="J87" s="67"/>
      <c r="K87" s="66"/>
    </row>
    <row r="88" spans="1:11" x14ac:dyDescent="0.2">
      <c r="A88" s="30" t="s">
        <v>160</v>
      </c>
      <c r="B88" s="12" t="s">
        <v>288</v>
      </c>
      <c r="C88" s="12" t="s">
        <v>154</v>
      </c>
      <c r="D88" s="48" t="s">
        <v>140</v>
      </c>
      <c r="E88" s="49">
        <v>5</v>
      </c>
      <c r="F88" s="13"/>
      <c r="G88" s="13">
        <f t="shared" si="33"/>
        <v>0</v>
      </c>
      <c r="H88" s="13">
        <f t="shared" si="34"/>
        <v>0</v>
      </c>
      <c r="I88" s="13">
        <f t="shared" si="35"/>
        <v>0</v>
      </c>
      <c r="J88" s="67"/>
      <c r="K88" s="66"/>
    </row>
    <row r="89" spans="1:11" x14ac:dyDescent="0.2">
      <c r="A89" s="30" t="s">
        <v>163</v>
      </c>
      <c r="B89" s="12" t="s">
        <v>291</v>
      </c>
      <c r="C89" s="12" t="s">
        <v>289</v>
      </c>
      <c r="D89" s="48" t="s">
        <v>140</v>
      </c>
      <c r="E89" s="49">
        <v>1</v>
      </c>
      <c r="F89" s="13"/>
      <c r="G89" s="13">
        <f t="shared" si="33"/>
        <v>0</v>
      </c>
      <c r="H89" s="13">
        <f t="shared" si="34"/>
        <v>0</v>
      </c>
      <c r="I89" s="13">
        <f t="shared" si="35"/>
        <v>0</v>
      </c>
      <c r="J89" s="67"/>
      <c r="K89" s="66"/>
    </row>
    <row r="90" spans="1:11" x14ac:dyDescent="0.2">
      <c r="A90" s="30" t="s">
        <v>166</v>
      </c>
      <c r="B90" s="12" t="s">
        <v>287</v>
      </c>
      <c r="C90" s="12" t="s">
        <v>289</v>
      </c>
      <c r="D90" s="48" t="s">
        <v>140</v>
      </c>
      <c r="E90" s="49">
        <v>2</v>
      </c>
      <c r="F90" s="13"/>
      <c r="G90" s="13">
        <f t="shared" si="30"/>
        <v>0</v>
      </c>
      <c r="H90" s="13">
        <f t="shared" si="31"/>
        <v>0</v>
      </c>
      <c r="I90" s="13">
        <f t="shared" si="32"/>
        <v>0</v>
      </c>
      <c r="J90" s="67"/>
      <c r="K90" s="66"/>
    </row>
    <row r="91" spans="1:11" x14ac:dyDescent="0.2">
      <c r="A91" s="30" t="s">
        <v>169</v>
      </c>
      <c r="B91" s="12" t="s">
        <v>290</v>
      </c>
      <c r="C91" s="12" t="s">
        <v>289</v>
      </c>
      <c r="D91" s="48" t="s">
        <v>140</v>
      </c>
      <c r="E91" s="49">
        <v>5</v>
      </c>
      <c r="F91" s="13"/>
      <c r="G91" s="13">
        <f t="shared" si="30"/>
        <v>0</v>
      </c>
      <c r="H91" s="13">
        <f t="shared" si="31"/>
        <v>0</v>
      </c>
      <c r="I91" s="13">
        <f t="shared" si="32"/>
        <v>0</v>
      </c>
      <c r="J91" s="67"/>
      <c r="K91" s="66"/>
    </row>
    <row r="92" spans="1:11" x14ac:dyDescent="0.2">
      <c r="A92" s="30" t="s">
        <v>172</v>
      </c>
      <c r="B92" s="18" t="s">
        <v>156</v>
      </c>
      <c r="C92" s="18" t="s">
        <v>157</v>
      </c>
      <c r="D92" s="20"/>
      <c r="E92" s="20"/>
      <c r="F92" s="18"/>
      <c r="G92" s="18"/>
      <c r="H92" s="18"/>
      <c r="I92" s="18"/>
      <c r="J92" s="67"/>
      <c r="K92" s="66"/>
    </row>
    <row r="93" spans="1:11" ht="25.5" x14ac:dyDescent="0.2">
      <c r="A93" s="30" t="s">
        <v>174</v>
      </c>
      <c r="B93" s="12" t="s">
        <v>285</v>
      </c>
      <c r="C93" s="12" t="s">
        <v>159</v>
      </c>
      <c r="D93" s="48" t="s">
        <v>140</v>
      </c>
      <c r="E93" s="49">
        <v>4</v>
      </c>
      <c r="F93" s="13"/>
      <c r="G93" s="13">
        <f t="shared" si="30"/>
        <v>0</v>
      </c>
      <c r="H93" s="13">
        <f t="shared" si="31"/>
        <v>0</v>
      </c>
      <c r="I93" s="13">
        <f t="shared" si="32"/>
        <v>0</v>
      </c>
      <c r="J93" s="67"/>
      <c r="K93" s="66"/>
    </row>
    <row r="94" spans="1:11" x14ac:dyDescent="0.2">
      <c r="A94" s="30" t="s">
        <v>177</v>
      </c>
      <c r="B94" s="12" t="s">
        <v>161</v>
      </c>
      <c r="C94" s="12" t="s">
        <v>162</v>
      </c>
      <c r="D94" s="48" t="s">
        <v>140</v>
      </c>
      <c r="E94" s="49">
        <v>1</v>
      </c>
      <c r="F94" s="13"/>
      <c r="G94" s="13">
        <f t="shared" si="30"/>
        <v>0</v>
      </c>
      <c r="H94" s="13">
        <f t="shared" si="31"/>
        <v>0</v>
      </c>
      <c r="I94" s="13">
        <f t="shared" si="32"/>
        <v>0</v>
      </c>
      <c r="J94" s="67"/>
      <c r="K94" s="66"/>
    </row>
    <row r="95" spans="1:11" x14ac:dyDescent="0.2">
      <c r="A95" s="30" t="s">
        <v>181</v>
      </c>
      <c r="B95" s="12" t="s">
        <v>164</v>
      </c>
      <c r="C95" s="12" t="s">
        <v>165</v>
      </c>
      <c r="D95" s="48" t="s">
        <v>140</v>
      </c>
      <c r="E95" s="49">
        <v>9</v>
      </c>
      <c r="F95" s="13"/>
      <c r="G95" s="13">
        <f t="shared" si="30"/>
        <v>0</v>
      </c>
      <c r="H95" s="13">
        <f t="shared" si="31"/>
        <v>0</v>
      </c>
      <c r="I95" s="13">
        <f t="shared" si="32"/>
        <v>0</v>
      </c>
      <c r="J95" s="67"/>
      <c r="K95" s="66"/>
    </row>
    <row r="96" spans="1:11" x14ac:dyDescent="0.2">
      <c r="A96" s="30" t="s">
        <v>184</v>
      </c>
      <c r="B96" s="12" t="s">
        <v>167</v>
      </c>
      <c r="C96" s="12" t="s">
        <v>168</v>
      </c>
      <c r="D96" s="48" t="s">
        <v>140</v>
      </c>
      <c r="E96" s="49">
        <v>7</v>
      </c>
      <c r="F96" s="13"/>
      <c r="G96" s="13">
        <f t="shared" si="30"/>
        <v>0</v>
      </c>
      <c r="H96" s="13">
        <f t="shared" si="31"/>
        <v>0</v>
      </c>
      <c r="I96" s="13">
        <f t="shared" si="32"/>
        <v>0</v>
      </c>
      <c r="J96" s="67"/>
      <c r="K96" s="66"/>
    </row>
    <row r="97" spans="1:11" x14ac:dyDescent="0.2">
      <c r="A97" s="30" t="s">
        <v>186</v>
      </c>
      <c r="B97" s="12" t="s">
        <v>170</v>
      </c>
      <c r="C97" s="12" t="s">
        <v>171</v>
      </c>
      <c r="D97" s="48" t="s">
        <v>140</v>
      </c>
      <c r="E97" s="49">
        <v>11</v>
      </c>
      <c r="F97" s="13"/>
      <c r="G97" s="13">
        <f t="shared" si="30"/>
        <v>0</v>
      </c>
      <c r="H97" s="13">
        <f t="shared" si="31"/>
        <v>0</v>
      </c>
      <c r="I97" s="13">
        <f t="shared" si="32"/>
        <v>0</v>
      </c>
      <c r="J97" s="67"/>
      <c r="K97" s="66"/>
    </row>
    <row r="98" spans="1:11" x14ac:dyDescent="0.2">
      <c r="A98" s="30" t="s">
        <v>188</v>
      </c>
      <c r="B98" s="12" t="s">
        <v>286</v>
      </c>
      <c r="C98" s="12" t="s">
        <v>173</v>
      </c>
      <c r="D98" s="48" t="s">
        <v>140</v>
      </c>
      <c r="E98" s="49">
        <v>5</v>
      </c>
      <c r="F98" s="13"/>
      <c r="G98" s="13">
        <f t="shared" si="30"/>
        <v>0</v>
      </c>
      <c r="H98" s="13">
        <f t="shared" si="31"/>
        <v>0</v>
      </c>
      <c r="I98" s="13">
        <f t="shared" si="32"/>
        <v>0</v>
      </c>
      <c r="J98" s="67"/>
      <c r="K98" s="66"/>
    </row>
    <row r="99" spans="1:11" x14ac:dyDescent="0.2">
      <c r="A99" s="30" t="s">
        <v>191</v>
      </c>
      <c r="B99" s="12" t="s">
        <v>175</v>
      </c>
      <c r="C99" s="12" t="s">
        <v>176</v>
      </c>
      <c r="D99" s="48" t="s">
        <v>15</v>
      </c>
      <c r="E99" s="49">
        <v>1</v>
      </c>
      <c r="F99" s="13"/>
      <c r="G99" s="13">
        <f t="shared" si="30"/>
        <v>0</v>
      </c>
      <c r="H99" s="13">
        <f t="shared" si="31"/>
        <v>0</v>
      </c>
      <c r="I99" s="13">
        <f t="shared" si="32"/>
        <v>0</v>
      </c>
      <c r="J99" s="67"/>
      <c r="K99" s="66"/>
    </row>
    <row r="100" spans="1:11" x14ac:dyDescent="0.2">
      <c r="A100" s="30" t="s">
        <v>192</v>
      </c>
      <c r="B100" s="12" t="s">
        <v>178</v>
      </c>
      <c r="C100" s="12" t="s">
        <v>179</v>
      </c>
      <c r="D100" s="48" t="s">
        <v>180</v>
      </c>
      <c r="E100" s="49">
        <v>466</v>
      </c>
      <c r="F100" s="13"/>
      <c r="G100" s="13">
        <f t="shared" si="30"/>
        <v>0</v>
      </c>
      <c r="H100" s="13">
        <f t="shared" si="31"/>
        <v>0</v>
      </c>
      <c r="I100" s="13">
        <f t="shared" si="32"/>
        <v>0</v>
      </c>
      <c r="J100" s="67"/>
      <c r="K100" s="66"/>
    </row>
    <row r="101" spans="1:11" x14ac:dyDescent="0.2">
      <c r="A101" s="30" t="s">
        <v>195</v>
      </c>
      <c r="B101" s="18" t="s">
        <v>182</v>
      </c>
      <c r="C101" s="18" t="s">
        <v>183</v>
      </c>
      <c r="D101" s="20"/>
      <c r="E101" s="20"/>
      <c r="F101" s="18"/>
      <c r="G101" s="13">
        <f t="shared" si="30"/>
        <v>0</v>
      </c>
      <c r="H101" s="13">
        <f t="shared" si="31"/>
        <v>0</v>
      </c>
      <c r="I101" s="13">
        <f t="shared" si="32"/>
        <v>0</v>
      </c>
      <c r="J101" s="67"/>
      <c r="K101" s="66"/>
    </row>
    <row r="102" spans="1:11" ht="25.5" x14ac:dyDescent="0.2">
      <c r="A102" s="30" t="s">
        <v>198</v>
      </c>
      <c r="B102" s="12" t="s">
        <v>292</v>
      </c>
      <c r="C102" s="12" t="s">
        <v>185</v>
      </c>
      <c r="D102" s="48" t="s">
        <v>180</v>
      </c>
      <c r="E102" s="49">
        <v>10</v>
      </c>
      <c r="F102" s="13"/>
      <c r="G102" s="13">
        <f t="shared" si="30"/>
        <v>0</v>
      </c>
      <c r="H102" s="13">
        <f t="shared" si="31"/>
        <v>0</v>
      </c>
      <c r="I102" s="13">
        <f t="shared" si="32"/>
        <v>0</v>
      </c>
      <c r="J102" s="67"/>
      <c r="K102" s="66"/>
    </row>
    <row r="103" spans="1:11" ht="25.5" x14ac:dyDescent="0.2">
      <c r="A103" s="30" t="s">
        <v>200</v>
      </c>
      <c r="B103" s="12" t="s">
        <v>293</v>
      </c>
      <c r="C103" s="12" t="s">
        <v>187</v>
      </c>
      <c r="D103" s="48" t="s">
        <v>180</v>
      </c>
      <c r="E103" s="49">
        <v>10</v>
      </c>
      <c r="F103" s="13"/>
      <c r="G103" s="13">
        <f t="shared" si="30"/>
        <v>0</v>
      </c>
      <c r="H103" s="13">
        <f t="shared" si="31"/>
        <v>0</v>
      </c>
      <c r="I103" s="13">
        <f t="shared" si="32"/>
        <v>0</v>
      </c>
      <c r="J103" s="67"/>
      <c r="K103" s="66"/>
    </row>
    <row r="104" spans="1:11" x14ac:dyDescent="0.2">
      <c r="A104" s="30" t="s">
        <v>203</v>
      </c>
      <c r="B104" s="12" t="s">
        <v>189</v>
      </c>
      <c r="C104" s="12" t="s">
        <v>190</v>
      </c>
      <c r="D104" s="48" t="s">
        <v>140</v>
      </c>
      <c r="E104" s="49">
        <v>6</v>
      </c>
      <c r="F104" s="13"/>
      <c r="G104" s="13">
        <f t="shared" si="30"/>
        <v>0</v>
      </c>
      <c r="H104" s="13">
        <f t="shared" si="31"/>
        <v>0</v>
      </c>
      <c r="I104" s="13">
        <f t="shared" si="32"/>
        <v>0</v>
      </c>
      <c r="J104" s="67"/>
      <c r="K104" s="66"/>
    </row>
    <row r="105" spans="1:11" x14ac:dyDescent="0.2">
      <c r="A105" s="30" t="s">
        <v>206</v>
      </c>
      <c r="B105" s="12" t="s">
        <v>294</v>
      </c>
      <c r="C105" s="12" t="s">
        <v>295</v>
      </c>
      <c r="D105" s="48" t="s">
        <v>140</v>
      </c>
      <c r="E105" s="49">
        <v>1</v>
      </c>
      <c r="F105" s="13"/>
      <c r="G105" s="13">
        <f t="shared" si="30"/>
        <v>0</v>
      </c>
      <c r="H105" s="13">
        <f t="shared" si="31"/>
        <v>0</v>
      </c>
      <c r="I105" s="13">
        <f t="shared" si="32"/>
        <v>0</v>
      </c>
      <c r="J105" s="67"/>
      <c r="K105" s="66"/>
    </row>
    <row r="106" spans="1:11" x14ac:dyDescent="0.2">
      <c r="A106" s="30" t="s">
        <v>209</v>
      </c>
      <c r="B106" s="12" t="s">
        <v>193</v>
      </c>
      <c r="C106" s="12" t="s">
        <v>194</v>
      </c>
      <c r="D106" s="48" t="s">
        <v>180</v>
      </c>
      <c r="E106" s="49">
        <v>15</v>
      </c>
      <c r="F106" s="13"/>
      <c r="G106" s="13">
        <f t="shared" si="30"/>
        <v>0</v>
      </c>
      <c r="H106" s="13">
        <f t="shared" si="31"/>
        <v>0</v>
      </c>
      <c r="I106" s="13">
        <f t="shared" si="32"/>
        <v>0</v>
      </c>
      <c r="J106" s="67"/>
      <c r="K106" s="66"/>
    </row>
    <row r="107" spans="1:11" x14ac:dyDescent="0.2">
      <c r="A107" s="30" t="s">
        <v>210</v>
      </c>
      <c r="B107" s="12" t="s">
        <v>196</v>
      </c>
      <c r="C107" s="12" t="s">
        <v>197</v>
      </c>
      <c r="D107" s="48" t="s">
        <v>180</v>
      </c>
      <c r="E107" s="49">
        <v>5</v>
      </c>
      <c r="F107" s="13"/>
      <c r="G107" s="13">
        <f t="shared" si="30"/>
        <v>0</v>
      </c>
      <c r="H107" s="13">
        <f t="shared" si="31"/>
        <v>0</v>
      </c>
      <c r="I107" s="13">
        <f t="shared" si="32"/>
        <v>0</v>
      </c>
      <c r="J107" s="67"/>
      <c r="K107" s="66"/>
    </row>
    <row r="108" spans="1:11" x14ac:dyDescent="0.2">
      <c r="A108" s="30" t="s">
        <v>213</v>
      </c>
      <c r="B108" s="12" t="s">
        <v>296</v>
      </c>
      <c r="C108" s="12" t="s">
        <v>199</v>
      </c>
      <c r="D108" s="48" t="s">
        <v>140</v>
      </c>
      <c r="E108" s="49">
        <v>1</v>
      </c>
      <c r="F108" s="13"/>
      <c r="G108" s="13">
        <f t="shared" ref="G108" si="36">F108/$J$2</f>
        <v>0</v>
      </c>
      <c r="H108" s="13">
        <f t="shared" ref="H108" si="37">E108*G108</f>
        <v>0</v>
      </c>
      <c r="I108" s="13">
        <f t="shared" ref="I108" si="38">E108*F108</f>
        <v>0</v>
      </c>
      <c r="J108" s="67"/>
      <c r="K108" s="66"/>
    </row>
    <row r="109" spans="1:11" x14ac:dyDescent="0.2">
      <c r="A109" s="30" t="s">
        <v>214</v>
      </c>
      <c r="B109" s="12" t="s">
        <v>297</v>
      </c>
      <c r="C109" s="12" t="s">
        <v>298</v>
      </c>
      <c r="D109" s="48" t="s">
        <v>140</v>
      </c>
      <c r="E109" s="49">
        <v>1</v>
      </c>
      <c r="F109" s="13"/>
      <c r="G109" s="13">
        <f t="shared" si="30"/>
        <v>0</v>
      </c>
      <c r="H109" s="13">
        <f t="shared" si="31"/>
        <v>0</v>
      </c>
      <c r="I109" s="13">
        <f t="shared" si="32"/>
        <v>0</v>
      </c>
      <c r="J109" s="67"/>
      <c r="K109" s="66"/>
    </row>
    <row r="110" spans="1:11" ht="25.5" x14ac:dyDescent="0.2">
      <c r="A110" s="30" t="s">
        <v>372</v>
      </c>
      <c r="B110" s="18" t="s">
        <v>201</v>
      </c>
      <c r="C110" s="18" t="s">
        <v>202</v>
      </c>
      <c r="D110" s="20"/>
      <c r="E110" s="20"/>
      <c r="F110" s="18"/>
      <c r="G110" s="13">
        <f t="shared" si="30"/>
        <v>0</v>
      </c>
      <c r="H110" s="13">
        <f t="shared" si="31"/>
        <v>0</v>
      </c>
      <c r="I110" s="13">
        <f t="shared" si="32"/>
        <v>0</v>
      </c>
      <c r="J110" s="67"/>
      <c r="K110" s="66"/>
    </row>
    <row r="111" spans="1:11" x14ac:dyDescent="0.2">
      <c r="A111" s="30" t="s">
        <v>373</v>
      </c>
      <c r="B111" s="12" t="s">
        <v>204</v>
      </c>
      <c r="C111" s="12" t="s">
        <v>205</v>
      </c>
      <c r="D111" s="48" t="s">
        <v>140</v>
      </c>
      <c r="E111" s="49">
        <v>1</v>
      </c>
      <c r="F111" s="13"/>
      <c r="G111" s="13">
        <f t="shared" si="30"/>
        <v>0</v>
      </c>
      <c r="H111" s="13">
        <f t="shared" si="31"/>
        <v>0</v>
      </c>
      <c r="I111" s="13">
        <f t="shared" si="32"/>
        <v>0</v>
      </c>
      <c r="J111" s="67"/>
      <c r="K111" s="66"/>
    </row>
    <row r="112" spans="1:11" x14ac:dyDescent="0.2">
      <c r="A112" s="30" t="s">
        <v>374</v>
      </c>
      <c r="B112" s="12" t="s">
        <v>207</v>
      </c>
      <c r="C112" s="12" t="s">
        <v>208</v>
      </c>
      <c r="D112" s="48" t="s">
        <v>140</v>
      </c>
      <c r="E112" s="49">
        <v>12</v>
      </c>
      <c r="F112" s="13"/>
      <c r="G112" s="13">
        <f t="shared" si="30"/>
        <v>0</v>
      </c>
      <c r="H112" s="13">
        <f t="shared" si="31"/>
        <v>0</v>
      </c>
      <c r="I112" s="13">
        <f t="shared" si="32"/>
        <v>0</v>
      </c>
      <c r="J112" s="67"/>
      <c r="K112" s="66"/>
    </row>
    <row r="113" spans="1:11" x14ac:dyDescent="0.2">
      <c r="A113" s="30" t="s">
        <v>375</v>
      </c>
      <c r="B113" s="12" t="s">
        <v>207</v>
      </c>
      <c r="C113" s="12" t="s">
        <v>208</v>
      </c>
      <c r="D113" s="48" t="s">
        <v>140</v>
      </c>
      <c r="E113" s="49">
        <v>6</v>
      </c>
      <c r="F113" s="13"/>
      <c r="G113" s="13">
        <f t="shared" si="30"/>
        <v>0</v>
      </c>
      <c r="H113" s="13">
        <f t="shared" si="31"/>
        <v>0</v>
      </c>
      <c r="I113" s="13">
        <f t="shared" si="32"/>
        <v>0</v>
      </c>
      <c r="J113" s="67"/>
      <c r="K113" s="66"/>
    </row>
    <row r="114" spans="1:11" x14ac:dyDescent="0.2">
      <c r="A114" s="30" t="s">
        <v>376</v>
      </c>
      <c r="B114" s="12" t="s">
        <v>211</v>
      </c>
      <c r="C114" s="12" t="s">
        <v>212</v>
      </c>
      <c r="D114" s="48" t="s">
        <v>140</v>
      </c>
      <c r="E114" s="49">
        <v>3</v>
      </c>
      <c r="F114" s="13"/>
      <c r="G114" s="13">
        <f t="shared" si="30"/>
        <v>0</v>
      </c>
      <c r="H114" s="13">
        <f t="shared" si="31"/>
        <v>0</v>
      </c>
      <c r="I114" s="13">
        <f t="shared" si="32"/>
        <v>0</v>
      </c>
      <c r="J114" s="67"/>
      <c r="K114" s="66"/>
    </row>
    <row r="115" spans="1:11" x14ac:dyDescent="0.2">
      <c r="A115" s="30" t="s">
        <v>384</v>
      </c>
      <c r="B115" s="12" t="s">
        <v>178</v>
      </c>
      <c r="C115" s="12" t="s">
        <v>179</v>
      </c>
      <c r="D115" s="48" t="s">
        <v>180</v>
      </c>
      <c r="E115" s="49">
        <v>103</v>
      </c>
      <c r="F115" s="13"/>
      <c r="G115" s="13">
        <f t="shared" si="30"/>
        <v>0</v>
      </c>
      <c r="H115" s="13">
        <f t="shared" si="31"/>
        <v>0</v>
      </c>
      <c r="I115" s="13">
        <f t="shared" si="32"/>
        <v>0</v>
      </c>
      <c r="J115" s="67"/>
      <c r="K115" s="66"/>
    </row>
    <row r="116" spans="1:11" x14ac:dyDescent="0.2">
      <c r="A116" s="30" t="s">
        <v>385</v>
      </c>
      <c r="B116" s="12" t="s">
        <v>215</v>
      </c>
      <c r="C116" s="12" t="s">
        <v>216</v>
      </c>
      <c r="D116" s="48" t="s">
        <v>140</v>
      </c>
      <c r="E116" s="49">
        <v>1</v>
      </c>
      <c r="F116" s="13"/>
      <c r="G116" s="13">
        <f t="shared" si="30"/>
        <v>0</v>
      </c>
      <c r="H116" s="13">
        <f t="shared" si="31"/>
        <v>0</v>
      </c>
      <c r="I116" s="13">
        <f t="shared" si="32"/>
        <v>0</v>
      </c>
      <c r="J116" s="67"/>
      <c r="K116" s="66"/>
    </row>
    <row r="117" spans="1:11" x14ac:dyDescent="0.2">
      <c r="A117" s="30" t="s">
        <v>386</v>
      </c>
      <c r="B117" s="18" t="s">
        <v>217</v>
      </c>
      <c r="C117" s="18" t="s">
        <v>218</v>
      </c>
      <c r="D117" s="20"/>
      <c r="E117" s="20"/>
      <c r="F117" s="18"/>
      <c r="G117" s="18"/>
      <c r="H117" s="18"/>
      <c r="I117" s="18"/>
      <c r="J117" s="67"/>
      <c r="K117" s="66"/>
    </row>
    <row r="118" spans="1:11" x14ac:dyDescent="0.2">
      <c r="A118" s="30" t="s">
        <v>387</v>
      </c>
      <c r="B118" s="12" t="s">
        <v>219</v>
      </c>
      <c r="C118" s="12" t="s">
        <v>220</v>
      </c>
      <c r="D118" s="48" t="s">
        <v>76</v>
      </c>
      <c r="E118" s="49">
        <v>15.1</v>
      </c>
      <c r="F118" s="13"/>
      <c r="G118" s="13">
        <f t="shared" si="30"/>
        <v>0</v>
      </c>
      <c r="H118" s="13">
        <f t="shared" si="31"/>
        <v>0</v>
      </c>
      <c r="I118" s="13">
        <f t="shared" si="32"/>
        <v>0</v>
      </c>
      <c r="J118" s="67"/>
      <c r="K118" s="66"/>
    </row>
    <row r="119" spans="1:11" x14ac:dyDescent="0.2">
      <c r="A119" s="30" t="s">
        <v>388</v>
      </c>
      <c r="B119" s="12" t="s">
        <v>221</v>
      </c>
      <c r="C119" s="12" t="s">
        <v>222</v>
      </c>
      <c r="D119" s="48" t="s">
        <v>76</v>
      </c>
      <c r="E119" s="49">
        <v>10.1</v>
      </c>
      <c r="F119" s="13"/>
      <c r="G119" s="13">
        <f t="shared" si="30"/>
        <v>0</v>
      </c>
      <c r="H119" s="13">
        <f t="shared" si="31"/>
        <v>0</v>
      </c>
      <c r="I119" s="13">
        <f t="shared" si="32"/>
        <v>0</v>
      </c>
      <c r="J119" s="67"/>
      <c r="K119" s="66"/>
    </row>
    <row r="120" spans="1:11" x14ac:dyDescent="0.2">
      <c r="A120" s="30" t="s">
        <v>389</v>
      </c>
      <c r="B120" s="12" t="s">
        <v>223</v>
      </c>
      <c r="C120" s="12" t="s">
        <v>224</v>
      </c>
      <c r="D120" s="48" t="s">
        <v>76</v>
      </c>
      <c r="E120" s="49">
        <f>E118-E119</f>
        <v>5</v>
      </c>
      <c r="F120" s="13"/>
      <c r="G120" s="13">
        <f t="shared" si="30"/>
        <v>0</v>
      </c>
      <c r="H120" s="13">
        <f t="shared" si="31"/>
        <v>0</v>
      </c>
      <c r="I120" s="13">
        <f t="shared" si="32"/>
        <v>0</v>
      </c>
      <c r="J120" s="67"/>
      <c r="K120" s="66"/>
    </row>
    <row r="121" spans="1:11" ht="25.5" x14ac:dyDescent="0.2">
      <c r="A121" s="30" t="s">
        <v>390</v>
      </c>
      <c r="B121" s="12" t="s">
        <v>225</v>
      </c>
      <c r="C121" s="12" t="s">
        <v>226</v>
      </c>
      <c r="D121" s="48" t="s">
        <v>227</v>
      </c>
      <c r="E121" s="49">
        <v>84</v>
      </c>
      <c r="F121" s="13"/>
      <c r="G121" s="13">
        <f t="shared" si="30"/>
        <v>0</v>
      </c>
      <c r="H121" s="13">
        <f t="shared" si="31"/>
        <v>0</v>
      </c>
      <c r="I121" s="13">
        <f t="shared" si="32"/>
        <v>0</v>
      </c>
      <c r="J121" s="67"/>
      <c r="K121" s="66"/>
    </row>
    <row r="122" spans="1:11" x14ac:dyDescent="0.2">
      <c r="A122" s="30" t="s">
        <v>391</v>
      </c>
      <c r="B122" s="12" t="s">
        <v>276</v>
      </c>
      <c r="C122" s="12" t="s">
        <v>228</v>
      </c>
      <c r="D122" s="48" t="s">
        <v>180</v>
      </c>
      <c r="E122" s="49">
        <v>32</v>
      </c>
      <c r="F122" s="13"/>
      <c r="G122" s="13">
        <f t="shared" si="30"/>
        <v>0</v>
      </c>
      <c r="H122" s="13">
        <f t="shared" si="31"/>
        <v>0</v>
      </c>
      <c r="I122" s="13">
        <f t="shared" si="32"/>
        <v>0</v>
      </c>
      <c r="J122" s="67"/>
      <c r="K122" s="66"/>
    </row>
    <row r="123" spans="1:11" x14ac:dyDescent="0.2">
      <c r="A123" s="30" t="s">
        <v>392</v>
      </c>
      <c r="B123" s="12" t="s">
        <v>275</v>
      </c>
      <c r="C123" s="12" t="s">
        <v>228</v>
      </c>
      <c r="D123" s="48" t="s">
        <v>227</v>
      </c>
      <c r="E123" s="49">
        <v>137</v>
      </c>
      <c r="F123" s="13"/>
      <c r="G123" s="13">
        <f t="shared" si="30"/>
        <v>0</v>
      </c>
      <c r="H123" s="13">
        <f t="shared" si="31"/>
        <v>0</v>
      </c>
      <c r="I123" s="13">
        <f t="shared" si="32"/>
        <v>0</v>
      </c>
      <c r="J123" s="67"/>
      <c r="K123" s="66"/>
    </row>
    <row r="124" spans="1:11" x14ac:dyDescent="0.2">
      <c r="A124" s="30" t="s">
        <v>393</v>
      </c>
      <c r="B124" s="12" t="s">
        <v>274</v>
      </c>
      <c r="C124" s="12" t="s">
        <v>228</v>
      </c>
      <c r="D124" s="48" t="s">
        <v>15</v>
      </c>
      <c r="E124" s="49">
        <v>1</v>
      </c>
      <c r="F124" s="13"/>
      <c r="G124" s="13">
        <f t="shared" si="30"/>
        <v>0</v>
      </c>
      <c r="H124" s="13">
        <f t="shared" si="31"/>
        <v>0</v>
      </c>
      <c r="I124" s="13">
        <f t="shared" si="32"/>
        <v>0</v>
      </c>
      <c r="J124" s="67"/>
      <c r="K124" s="66"/>
    </row>
    <row r="125" spans="1:11" x14ac:dyDescent="0.2">
      <c r="A125" s="30" t="s">
        <v>394</v>
      </c>
      <c r="B125" s="18" t="s">
        <v>229</v>
      </c>
      <c r="C125" s="18" t="s">
        <v>230</v>
      </c>
      <c r="D125" s="20"/>
      <c r="E125" s="20"/>
      <c r="F125" s="18"/>
      <c r="G125" s="18"/>
      <c r="H125" s="18"/>
      <c r="I125" s="18"/>
      <c r="J125" s="67"/>
      <c r="K125" s="66"/>
    </row>
    <row r="126" spans="1:11" x14ac:dyDescent="0.2">
      <c r="A126" s="30" t="s">
        <v>395</v>
      </c>
      <c r="B126" s="12" t="s">
        <v>219</v>
      </c>
      <c r="C126" s="12" t="s">
        <v>220</v>
      </c>
      <c r="D126" s="48" t="s">
        <v>76</v>
      </c>
      <c r="E126" s="49">
        <v>66</v>
      </c>
      <c r="F126" s="13"/>
      <c r="G126" s="13">
        <f t="shared" si="30"/>
        <v>0</v>
      </c>
      <c r="H126" s="13">
        <f t="shared" si="31"/>
        <v>0</v>
      </c>
      <c r="I126" s="13">
        <f t="shared" si="32"/>
        <v>0</v>
      </c>
      <c r="J126" s="67"/>
      <c r="K126" s="66"/>
    </row>
    <row r="127" spans="1:11" x14ac:dyDescent="0.2">
      <c r="A127" s="30" t="s">
        <v>396</v>
      </c>
      <c r="B127" s="12" t="s">
        <v>221</v>
      </c>
      <c r="C127" s="12" t="s">
        <v>222</v>
      </c>
      <c r="D127" s="48" t="s">
        <v>76</v>
      </c>
      <c r="E127" s="49">
        <v>3</v>
      </c>
      <c r="F127" s="13"/>
      <c r="G127" s="13">
        <f t="shared" si="30"/>
        <v>0</v>
      </c>
      <c r="H127" s="13">
        <f t="shared" si="31"/>
        <v>0</v>
      </c>
      <c r="I127" s="13">
        <f t="shared" si="32"/>
        <v>0</v>
      </c>
      <c r="J127" s="67"/>
      <c r="K127" s="66"/>
    </row>
    <row r="128" spans="1:11" x14ac:dyDescent="0.2">
      <c r="A128" s="30" t="s">
        <v>397</v>
      </c>
      <c r="B128" s="12" t="s">
        <v>223</v>
      </c>
      <c r="C128" s="12" t="s">
        <v>224</v>
      </c>
      <c r="D128" s="48" t="s">
        <v>76</v>
      </c>
      <c r="E128" s="49">
        <f>E126-E127</f>
        <v>63</v>
      </c>
      <c r="F128" s="13"/>
      <c r="G128" s="13">
        <f t="shared" si="30"/>
        <v>0</v>
      </c>
      <c r="H128" s="13">
        <f t="shared" si="31"/>
        <v>0</v>
      </c>
      <c r="I128" s="13">
        <f t="shared" si="32"/>
        <v>0</v>
      </c>
      <c r="J128" s="67"/>
      <c r="K128" s="66"/>
    </row>
    <row r="129" spans="1:11" x14ac:dyDescent="0.2">
      <c r="A129" s="30" t="s">
        <v>398</v>
      </c>
      <c r="B129" s="12" t="s">
        <v>277</v>
      </c>
      <c r="C129" s="12" t="s">
        <v>231</v>
      </c>
      <c r="D129" s="48" t="s">
        <v>227</v>
      </c>
      <c r="E129" s="49">
        <v>55</v>
      </c>
      <c r="F129" s="13"/>
      <c r="G129" s="13">
        <f t="shared" si="30"/>
        <v>0</v>
      </c>
      <c r="H129" s="13">
        <f t="shared" si="31"/>
        <v>0</v>
      </c>
      <c r="I129" s="13">
        <f t="shared" si="32"/>
        <v>0</v>
      </c>
      <c r="J129" s="67"/>
      <c r="K129" s="66"/>
    </row>
    <row r="130" spans="1:11" x14ac:dyDescent="0.2">
      <c r="A130" s="30" t="s">
        <v>399</v>
      </c>
      <c r="B130" s="12" t="s">
        <v>232</v>
      </c>
      <c r="C130" s="12" t="s">
        <v>233</v>
      </c>
      <c r="D130" s="48" t="s">
        <v>140</v>
      </c>
      <c r="E130" s="49">
        <v>1</v>
      </c>
      <c r="F130" s="13"/>
      <c r="G130" s="13">
        <f t="shared" si="30"/>
        <v>0</v>
      </c>
      <c r="H130" s="13">
        <f t="shared" si="31"/>
        <v>0</v>
      </c>
      <c r="I130" s="13">
        <f t="shared" si="32"/>
        <v>0</v>
      </c>
      <c r="J130" s="69"/>
      <c r="K130" s="66"/>
    </row>
    <row r="131" spans="1:11" x14ac:dyDescent="0.2">
      <c r="A131" s="30" t="s">
        <v>400</v>
      </c>
      <c r="B131" s="12" t="s">
        <v>278</v>
      </c>
      <c r="C131" s="12" t="s">
        <v>279</v>
      </c>
      <c r="D131" s="48" t="s">
        <v>140</v>
      </c>
      <c r="E131" s="49">
        <v>1</v>
      </c>
      <c r="F131" s="13"/>
      <c r="G131" s="13">
        <f t="shared" si="30"/>
        <v>0</v>
      </c>
      <c r="H131" s="13">
        <f t="shared" si="31"/>
        <v>0</v>
      </c>
      <c r="I131" s="13">
        <f t="shared" si="32"/>
        <v>0</v>
      </c>
      <c r="J131" s="67"/>
      <c r="K131" s="66"/>
    </row>
    <row r="132" spans="1:11" x14ac:dyDescent="0.2">
      <c r="A132" s="30" t="s">
        <v>401</v>
      </c>
      <c r="B132" s="12" t="s">
        <v>280</v>
      </c>
      <c r="C132" s="12"/>
      <c r="D132" s="48" t="s">
        <v>140</v>
      </c>
      <c r="E132" s="49">
        <v>1</v>
      </c>
      <c r="F132" s="13"/>
      <c r="G132" s="13">
        <f t="shared" si="30"/>
        <v>0</v>
      </c>
      <c r="H132" s="13">
        <f t="shared" si="31"/>
        <v>0</v>
      </c>
      <c r="I132" s="13">
        <f t="shared" si="32"/>
        <v>0</v>
      </c>
      <c r="J132" s="68"/>
      <c r="K132" s="66"/>
    </row>
    <row r="133" spans="1:11" x14ac:dyDescent="0.2">
      <c r="A133" s="30" t="s">
        <v>402</v>
      </c>
      <c r="B133" s="18" t="s">
        <v>234</v>
      </c>
      <c r="C133" s="18" t="s">
        <v>235</v>
      </c>
      <c r="D133" s="20"/>
      <c r="E133" s="20"/>
      <c r="F133" s="18"/>
      <c r="G133" s="18"/>
      <c r="H133" s="18"/>
      <c r="I133" s="18"/>
      <c r="J133" s="67"/>
      <c r="K133" s="66"/>
    </row>
    <row r="134" spans="1:11" x14ac:dyDescent="0.2">
      <c r="A134" s="30" t="s">
        <v>403</v>
      </c>
      <c r="B134" s="12" t="s">
        <v>236</v>
      </c>
      <c r="C134" s="12" t="s">
        <v>237</v>
      </c>
      <c r="D134" s="48" t="s">
        <v>76</v>
      </c>
      <c r="E134" s="49">
        <v>40</v>
      </c>
      <c r="F134" s="13"/>
      <c r="G134" s="13">
        <f t="shared" si="30"/>
        <v>0</v>
      </c>
      <c r="H134" s="13">
        <f t="shared" si="31"/>
        <v>0</v>
      </c>
      <c r="I134" s="13">
        <f t="shared" si="32"/>
        <v>0</v>
      </c>
      <c r="J134" s="64"/>
      <c r="K134" s="66"/>
    </row>
    <row r="135" spans="1:11" x14ac:dyDescent="0.2">
      <c r="A135" s="30" t="s">
        <v>404</v>
      </c>
      <c r="B135" s="12" t="s">
        <v>223</v>
      </c>
      <c r="C135" s="12" t="s">
        <v>224</v>
      </c>
      <c r="D135" s="48" t="s">
        <v>76</v>
      </c>
      <c r="E135" s="49">
        <v>40</v>
      </c>
      <c r="F135" s="13"/>
      <c r="G135" s="13">
        <f t="shared" si="30"/>
        <v>0</v>
      </c>
      <c r="H135" s="13">
        <f t="shared" si="31"/>
        <v>0</v>
      </c>
      <c r="I135" s="13">
        <f t="shared" si="32"/>
        <v>0</v>
      </c>
      <c r="K135" s="66"/>
    </row>
    <row r="136" spans="1:11" x14ac:dyDescent="0.2">
      <c r="A136" s="30" t="s">
        <v>405</v>
      </c>
      <c r="B136" s="12" t="s">
        <v>284</v>
      </c>
      <c r="C136" s="12" t="s">
        <v>281</v>
      </c>
      <c r="D136" s="48" t="s">
        <v>180</v>
      </c>
      <c r="E136" s="49">
        <v>5</v>
      </c>
      <c r="F136" s="13"/>
      <c r="G136" s="13">
        <f t="shared" si="30"/>
        <v>0</v>
      </c>
      <c r="H136" s="13">
        <f t="shared" si="31"/>
        <v>0</v>
      </c>
      <c r="I136" s="13">
        <f t="shared" si="32"/>
        <v>0</v>
      </c>
      <c r="K136" s="66"/>
    </row>
    <row r="137" spans="1:11" x14ac:dyDescent="0.2">
      <c r="A137" s="30" t="s">
        <v>406</v>
      </c>
      <c r="B137" s="12" t="s">
        <v>283</v>
      </c>
      <c r="C137" s="12" t="s">
        <v>282</v>
      </c>
      <c r="D137" s="48" t="s">
        <v>180</v>
      </c>
      <c r="E137" s="49">
        <v>5</v>
      </c>
      <c r="F137" s="13"/>
      <c r="G137" s="13">
        <f t="shared" si="30"/>
        <v>0</v>
      </c>
      <c r="H137" s="13">
        <f t="shared" si="31"/>
        <v>0</v>
      </c>
      <c r="I137" s="13">
        <f t="shared" si="32"/>
        <v>0</v>
      </c>
      <c r="K137" s="66"/>
    </row>
    <row r="138" spans="1:11" x14ac:dyDescent="0.2">
      <c r="A138" s="30" t="s">
        <v>407</v>
      </c>
      <c r="B138" s="12" t="s">
        <v>232</v>
      </c>
      <c r="C138" s="12" t="s">
        <v>238</v>
      </c>
      <c r="D138" s="48" t="s">
        <v>140</v>
      </c>
      <c r="E138" s="49">
        <v>1</v>
      </c>
      <c r="F138" s="13"/>
      <c r="G138" s="13">
        <f t="shared" si="30"/>
        <v>0</v>
      </c>
      <c r="H138" s="13">
        <f t="shared" si="31"/>
        <v>0</v>
      </c>
      <c r="I138" s="13">
        <f t="shared" si="32"/>
        <v>0</v>
      </c>
      <c r="K138" s="66"/>
    </row>
    <row r="139" spans="1:11" x14ac:dyDescent="0.2">
      <c r="A139" s="30" t="s">
        <v>408</v>
      </c>
      <c r="B139" s="18" t="s">
        <v>239</v>
      </c>
      <c r="C139" s="18" t="s">
        <v>240</v>
      </c>
      <c r="D139" s="18"/>
      <c r="E139" s="18"/>
      <c r="F139" s="18"/>
      <c r="G139" s="18"/>
      <c r="H139" s="18"/>
      <c r="I139" s="18"/>
      <c r="K139" s="66"/>
    </row>
    <row r="140" spans="1:11" ht="15.6" customHeight="1" x14ac:dyDescent="0.2">
      <c r="A140" s="30" t="s">
        <v>409</v>
      </c>
      <c r="B140" s="12" t="s">
        <v>271</v>
      </c>
      <c r="C140" s="12" t="s">
        <v>266</v>
      </c>
      <c r="D140" s="48" t="s">
        <v>75</v>
      </c>
      <c r="E140" s="49">
        <v>200</v>
      </c>
      <c r="F140" s="13"/>
      <c r="G140" s="13">
        <f t="shared" si="30"/>
        <v>0</v>
      </c>
      <c r="H140" s="13">
        <f t="shared" si="31"/>
        <v>0</v>
      </c>
      <c r="I140" s="13">
        <f t="shared" si="32"/>
        <v>0</v>
      </c>
      <c r="K140" s="66"/>
    </row>
    <row r="141" spans="1:11" x14ac:dyDescent="0.2">
      <c r="A141" s="30" t="s">
        <v>262</v>
      </c>
      <c r="B141" s="22" t="s">
        <v>267</v>
      </c>
      <c r="C141" s="22" t="s">
        <v>269</v>
      </c>
      <c r="D141" s="48" t="s">
        <v>140</v>
      </c>
      <c r="E141" s="53">
        <v>1</v>
      </c>
      <c r="F141" s="13"/>
      <c r="G141" s="13">
        <f t="shared" ref="G141:G144" si="39">F141/$J$2</f>
        <v>0</v>
      </c>
      <c r="H141" s="13">
        <f t="shared" si="31"/>
        <v>0</v>
      </c>
      <c r="I141" s="13">
        <f t="shared" si="32"/>
        <v>0</v>
      </c>
      <c r="K141" s="66"/>
    </row>
    <row r="142" spans="1:11" x14ac:dyDescent="0.2">
      <c r="A142" s="30" t="s">
        <v>263</v>
      </c>
      <c r="B142" s="22" t="s">
        <v>268</v>
      </c>
      <c r="C142" s="22" t="s">
        <v>270</v>
      </c>
      <c r="D142" s="48" t="s">
        <v>140</v>
      </c>
      <c r="E142" s="53">
        <v>2</v>
      </c>
      <c r="F142" s="13"/>
      <c r="G142" s="13">
        <f t="shared" si="39"/>
        <v>0</v>
      </c>
      <c r="H142" s="13">
        <f t="shared" ref="H142:H144" si="40">E142*G142</f>
        <v>0</v>
      </c>
      <c r="I142" s="13">
        <f t="shared" ref="I142:I144" si="41">E142*F142</f>
        <v>0</v>
      </c>
      <c r="K142" s="66"/>
    </row>
    <row r="143" spans="1:11" x14ac:dyDescent="0.2">
      <c r="A143" s="30" t="s">
        <v>264</v>
      </c>
      <c r="B143" s="22" t="s">
        <v>272</v>
      </c>
      <c r="C143" s="22" t="s">
        <v>273</v>
      </c>
      <c r="D143" s="48" t="s">
        <v>180</v>
      </c>
      <c r="E143" s="53">
        <v>8</v>
      </c>
      <c r="F143" s="13"/>
      <c r="G143" s="13">
        <f t="shared" si="39"/>
        <v>0</v>
      </c>
      <c r="H143" s="13">
        <f t="shared" si="40"/>
        <v>0</v>
      </c>
      <c r="I143" s="13">
        <f t="shared" si="41"/>
        <v>0</v>
      </c>
      <c r="K143" s="66"/>
    </row>
    <row r="144" spans="1:11" x14ac:dyDescent="0.2">
      <c r="A144" s="30" t="s">
        <v>265</v>
      </c>
      <c r="B144" s="22" t="s">
        <v>243</v>
      </c>
      <c r="C144" s="22" t="s">
        <v>244</v>
      </c>
      <c r="D144" s="48" t="s">
        <v>180</v>
      </c>
      <c r="E144" s="53">
        <v>27</v>
      </c>
      <c r="F144" s="13"/>
      <c r="G144" s="13">
        <f t="shared" si="39"/>
        <v>0</v>
      </c>
      <c r="H144" s="13">
        <f t="shared" si="40"/>
        <v>0</v>
      </c>
      <c r="I144" s="13">
        <f t="shared" si="41"/>
        <v>0</v>
      </c>
      <c r="K144" s="66"/>
    </row>
    <row r="145" spans="1:11" x14ac:dyDescent="0.2">
      <c r="A145" s="30"/>
      <c r="B145" s="23" t="s">
        <v>241</v>
      </c>
      <c r="C145" s="23" t="s">
        <v>242</v>
      </c>
      <c r="D145" s="52"/>
      <c r="E145" s="51"/>
      <c r="F145" s="11"/>
      <c r="G145" s="13"/>
      <c r="H145" s="13">
        <f>SUM(H12:H144)</f>
        <v>0</v>
      </c>
      <c r="I145" s="61">
        <f>SUM(I12:I144)</f>
        <v>0</v>
      </c>
      <c r="K145" s="66"/>
    </row>
    <row r="146" spans="1:11" x14ac:dyDescent="0.2">
      <c r="A146" s="32" t="s">
        <v>377</v>
      </c>
      <c r="B146" s="18" t="s">
        <v>245</v>
      </c>
      <c r="C146" s="18" t="s">
        <v>246</v>
      </c>
      <c r="D146" s="44"/>
      <c r="E146" s="44"/>
      <c r="F146" s="19"/>
      <c r="G146" s="24"/>
      <c r="H146" s="21"/>
      <c r="I146" s="21"/>
      <c r="K146" s="66"/>
    </row>
    <row r="147" spans="1:11" x14ac:dyDescent="0.2">
      <c r="A147" s="30"/>
      <c r="B147" s="12" t="s">
        <v>247</v>
      </c>
      <c r="C147" s="12" t="s">
        <v>248</v>
      </c>
      <c r="D147" s="54">
        <v>0.12</v>
      </c>
      <c r="E147" s="48"/>
      <c r="F147" s="25"/>
      <c r="G147" s="26"/>
      <c r="H147" s="13">
        <f>H145*D147</f>
        <v>0</v>
      </c>
      <c r="I147" s="13">
        <f>I145*D147</f>
        <v>0</v>
      </c>
      <c r="K147" s="66"/>
    </row>
    <row r="148" spans="1:11" x14ac:dyDescent="0.2">
      <c r="A148" s="30"/>
      <c r="B148" s="12" t="s">
        <v>249</v>
      </c>
      <c r="C148" s="12" t="s">
        <v>250</v>
      </c>
      <c r="D148" s="54">
        <v>0.02</v>
      </c>
      <c r="E148" s="48"/>
      <c r="F148" s="25"/>
      <c r="G148" s="26"/>
      <c r="H148" s="13">
        <f>H145*D148</f>
        <v>0</v>
      </c>
      <c r="I148" s="13">
        <f>I145*D148</f>
        <v>0</v>
      </c>
      <c r="K148" s="66"/>
    </row>
    <row r="149" spans="1:11" x14ac:dyDescent="0.2">
      <c r="A149" s="33"/>
      <c r="B149" s="18" t="s">
        <v>251</v>
      </c>
      <c r="C149" s="18" t="s">
        <v>252</v>
      </c>
      <c r="D149" s="44"/>
      <c r="E149" s="44"/>
      <c r="F149" s="19"/>
      <c r="G149" s="24"/>
      <c r="H149" s="63">
        <f>SUM(H145:H148)</f>
        <v>0</v>
      </c>
      <c r="I149" s="63">
        <f>SUM(I145:I148)</f>
        <v>0</v>
      </c>
      <c r="K149" s="66"/>
    </row>
    <row r="150" spans="1:11" x14ac:dyDescent="0.2">
      <c r="A150" s="30"/>
      <c r="B150" s="12" t="s">
        <v>253</v>
      </c>
      <c r="C150" s="12" t="s">
        <v>254</v>
      </c>
      <c r="D150" s="54">
        <v>0.02</v>
      </c>
      <c r="E150" s="48"/>
      <c r="F150" s="25"/>
      <c r="G150" s="26"/>
      <c r="H150" s="13">
        <f>H149*D150</f>
        <v>0</v>
      </c>
      <c r="I150" s="13">
        <f>I149*D150</f>
        <v>0</v>
      </c>
      <c r="K150" s="66"/>
    </row>
    <row r="151" spans="1:11" x14ac:dyDescent="0.2">
      <c r="A151" s="33"/>
      <c r="B151" s="18" t="s">
        <v>255</v>
      </c>
      <c r="C151" s="18" t="s">
        <v>256</v>
      </c>
      <c r="D151" s="44"/>
      <c r="E151" s="44"/>
      <c r="F151" s="19"/>
      <c r="G151" s="24"/>
      <c r="H151" s="63">
        <f>H149+H150</f>
        <v>0</v>
      </c>
      <c r="I151" s="63">
        <f>SUM(I149:I150)</f>
        <v>0</v>
      </c>
      <c r="K151" s="66"/>
    </row>
    <row r="152" spans="1:11" x14ac:dyDescent="0.2">
      <c r="A152" s="34"/>
      <c r="B152" s="70"/>
      <c r="C152" s="70"/>
      <c r="D152" s="55"/>
      <c r="E152" s="56"/>
      <c r="F152" s="1"/>
      <c r="G152" s="2"/>
      <c r="H152" s="10"/>
      <c r="I152" s="10"/>
      <c r="K152" s="66"/>
    </row>
    <row r="153" spans="1:11" x14ac:dyDescent="0.2">
      <c r="A153" s="35" t="s">
        <v>257</v>
      </c>
      <c r="B153" s="3"/>
      <c r="C153" s="3"/>
      <c r="D153" s="57" t="s">
        <v>257</v>
      </c>
      <c r="E153" s="57" t="s">
        <v>257</v>
      </c>
      <c r="F153" s="3"/>
      <c r="G153" s="4"/>
      <c r="H153" s="4"/>
      <c r="K153" s="66"/>
    </row>
    <row r="154" spans="1:11" x14ac:dyDescent="0.2">
      <c r="K154" s="66"/>
    </row>
    <row r="155" spans="1:11" x14ac:dyDescent="0.2">
      <c r="K155" s="66"/>
    </row>
    <row r="156" spans="1:11" ht="23.25" x14ac:dyDescent="0.2">
      <c r="B156" s="5"/>
      <c r="C156" s="5"/>
      <c r="D156" s="59"/>
      <c r="K156" s="66"/>
    </row>
    <row r="157" spans="1:11" ht="23.25" x14ac:dyDescent="0.2">
      <c r="B157" s="6"/>
      <c r="C157" s="6"/>
      <c r="D157" s="59"/>
      <c r="K157" s="66"/>
    </row>
    <row r="158" spans="1:11" ht="23.25" x14ac:dyDescent="0.2">
      <c r="B158" s="6"/>
      <c r="C158" s="6"/>
      <c r="D158" s="59"/>
      <c r="K158" s="66"/>
    </row>
    <row r="159" spans="1:11" ht="23.25" x14ac:dyDescent="0.2">
      <c r="B159" s="6"/>
      <c r="C159" s="6"/>
      <c r="D159" s="59"/>
      <c r="K159" s="66"/>
    </row>
    <row r="160" spans="1:11" x14ac:dyDescent="0.2">
      <c r="K160" s="66"/>
    </row>
    <row r="161" spans="11:11" ht="21" customHeight="1" x14ac:dyDescent="0.2">
      <c r="K161" s="66"/>
    </row>
    <row r="162" spans="11:11" x14ac:dyDescent="0.2">
      <c r="K162" s="66"/>
    </row>
    <row r="163" spans="11:11" x14ac:dyDescent="0.2">
      <c r="K163" s="66"/>
    </row>
    <row r="164" spans="11:11" x14ac:dyDescent="0.2">
      <c r="K164" s="66"/>
    </row>
    <row r="165" spans="11:11" x14ac:dyDescent="0.2">
      <c r="K165" s="66"/>
    </row>
    <row r="166" spans="11:11" x14ac:dyDescent="0.2">
      <c r="K166" s="66"/>
    </row>
    <row r="167" spans="11:11" x14ac:dyDescent="0.2">
      <c r="K167" s="66"/>
    </row>
    <row r="168" spans="11:11" x14ac:dyDescent="0.2">
      <c r="K168" s="66"/>
    </row>
    <row r="169" spans="11:11" x14ac:dyDescent="0.2">
      <c r="K169" s="66"/>
    </row>
    <row r="170" spans="11:11" x14ac:dyDescent="0.2">
      <c r="K170" s="66"/>
    </row>
    <row r="171" spans="11:11" x14ac:dyDescent="0.2">
      <c r="K171" s="66"/>
    </row>
    <row r="172" spans="11:11" x14ac:dyDescent="0.2">
      <c r="K172" s="66"/>
    </row>
    <row r="173" spans="11:11" x14ac:dyDescent="0.2">
      <c r="K173" s="66"/>
    </row>
    <row r="174" spans="11:11" x14ac:dyDescent="0.2">
      <c r="K174" s="66"/>
    </row>
    <row r="175" spans="11:11" x14ac:dyDescent="0.2">
      <c r="K175" s="66"/>
    </row>
    <row r="176" spans="11:11" x14ac:dyDescent="0.2">
      <c r="K176" s="66"/>
    </row>
    <row r="177" spans="11:11" x14ac:dyDescent="0.2">
      <c r="K177" s="66"/>
    </row>
    <row r="178" spans="11:11" x14ac:dyDescent="0.2">
      <c r="K178" s="66"/>
    </row>
    <row r="179" spans="11:11" x14ac:dyDescent="0.2">
      <c r="K179" s="66"/>
    </row>
    <row r="180" spans="11:11" x14ac:dyDescent="0.2">
      <c r="K180" s="66"/>
    </row>
    <row r="181" spans="11:11" x14ac:dyDescent="0.2">
      <c r="K181" s="66"/>
    </row>
    <row r="182" spans="11:11" x14ac:dyDescent="0.2">
      <c r="K182" s="66"/>
    </row>
    <row r="183" spans="11:11" x14ac:dyDescent="0.2">
      <c r="K183" s="66"/>
    </row>
    <row r="184" spans="11:11" x14ac:dyDescent="0.2">
      <c r="K184" s="66"/>
    </row>
    <row r="185" spans="11:11" x14ac:dyDescent="0.2">
      <c r="K185" s="66"/>
    </row>
    <row r="186" spans="11:11" x14ac:dyDescent="0.2">
      <c r="K186" s="66"/>
    </row>
    <row r="187" spans="11:11" x14ac:dyDescent="0.2">
      <c r="K187" s="66"/>
    </row>
    <row r="188" spans="11:11" x14ac:dyDescent="0.2">
      <c r="K188" s="66"/>
    </row>
    <row r="189" spans="11:11" x14ac:dyDescent="0.2">
      <c r="K189" s="66"/>
    </row>
    <row r="190" spans="11:11" x14ac:dyDescent="0.2">
      <c r="K190" s="66"/>
    </row>
    <row r="191" spans="11:11" x14ac:dyDescent="0.2">
      <c r="K191" s="66"/>
    </row>
    <row r="192" spans="11:11" x14ac:dyDescent="0.2">
      <c r="K192" s="66"/>
    </row>
    <row r="193" spans="11:11" x14ac:dyDescent="0.2">
      <c r="K193" s="66"/>
    </row>
    <row r="194" spans="11:11" x14ac:dyDescent="0.2">
      <c r="K194" s="66"/>
    </row>
    <row r="195" spans="11:11" x14ac:dyDescent="0.2">
      <c r="K195" s="66"/>
    </row>
    <row r="196" spans="11:11" x14ac:dyDescent="0.2">
      <c r="K196" s="66"/>
    </row>
    <row r="197" spans="11:11" x14ac:dyDescent="0.2">
      <c r="K197" s="66"/>
    </row>
    <row r="198" spans="11:11" x14ac:dyDescent="0.2">
      <c r="K198" s="66"/>
    </row>
    <row r="199" spans="11:11" x14ac:dyDescent="0.2">
      <c r="K199" s="66"/>
    </row>
    <row r="200" spans="11:11" x14ac:dyDescent="0.2">
      <c r="K200" s="66"/>
    </row>
    <row r="201" spans="11:11" x14ac:dyDescent="0.2">
      <c r="K201" s="66"/>
    </row>
    <row r="202" spans="11:11" x14ac:dyDescent="0.2">
      <c r="K202" s="66"/>
    </row>
    <row r="203" spans="11:11" x14ac:dyDescent="0.2">
      <c r="K203" s="66"/>
    </row>
    <row r="204" spans="11:11" x14ac:dyDescent="0.2">
      <c r="K204" s="66"/>
    </row>
    <row r="205" spans="11:11" x14ac:dyDescent="0.2">
      <c r="K205" s="66"/>
    </row>
    <row r="206" spans="11:11" x14ac:dyDescent="0.2">
      <c r="K206" s="66"/>
    </row>
    <row r="207" spans="11:11" x14ac:dyDescent="0.2">
      <c r="K207" s="66"/>
    </row>
    <row r="208" spans="11:11" x14ac:dyDescent="0.2">
      <c r="K208" s="66"/>
    </row>
    <row r="209" spans="11:11" x14ac:dyDescent="0.2">
      <c r="K209" s="66"/>
    </row>
    <row r="210" spans="11:11" x14ac:dyDescent="0.2">
      <c r="K210" s="66"/>
    </row>
    <row r="211" spans="11:11" x14ac:dyDescent="0.2">
      <c r="K211" s="66"/>
    </row>
    <row r="212" spans="11:11" x14ac:dyDescent="0.2">
      <c r="K212" s="66"/>
    </row>
    <row r="213" spans="11:11" x14ac:dyDescent="0.2">
      <c r="K213" s="66"/>
    </row>
    <row r="214" spans="11:11" x14ac:dyDescent="0.2">
      <c r="K214" s="66"/>
    </row>
    <row r="215" spans="11:11" x14ac:dyDescent="0.2">
      <c r="K215" s="66"/>
    </row>
    <row r="216" spans="11:11" x14ac:dyDescent="0.2">
      <c r="K216" s="66"/>
    </row>
    <row r="217" spans="11:11" x14ac:dyDescent="0.2">
      <c r="K217" s="66"/>
    </row>
    <row r="218" spans="11:11" x14ac:dyDescent="0.2">
      <c r="K218" s="66"/>
    </row>
    <row r="219" spans="11:11" x14ac:dyDescent="0.2">
      <c r="K219" s="66"/>
    </row>
    <row r="220" spans="11:11" x14ac:dyDescent="0.2">
      <c r="K220" s="66"/>
    </row>
    <row r="221" spans="11:11" x14ac:dyDescent="0.2">
      <c r="K221" s="66"/>
    </row>
    <row r="222" spans="11:11" x14ac:dyDescent="0.2">
      <c r="K222" s="66"/>
    </row>
    <row r="223" spans="11:11" x14ac:dyDescent="0.2">
      <c r="K223" s="66"/>
    </row>
    <row r="224" spans="11:11" x14ac:dyDescent="0.2">
      <c r="K224" s="66"/>
    </row>
    <row r="225" spans="11:11" x14ac:dyDescent="0.2">
      <c r="K225" s="66"/>
    </row>
    <row r="226" spans="11:11" x14ac:dyDescent="0.2">
      <c r="K226" s="66"/>
    </row>
    <row r="227" spans="11:11" x14ac:dyDescent="0.2">
      <c r="K227" s="66"/>
    </row>
    <row r="228" spans="11:11" x14ac:dyDescent="0.2">
      <c r="K228" s="66"/>
    </row>
    <row r="229" spans="11:11" x14ac:dyDescent="0.2">
      <c r="K229" s="66"/>
    </row>
    <row r="230" spans="11:11" x14ac:dyDescent="0.2">
      <c r="K230" s="66"/>
    </row>
    <row r="231" spans="11:11" x14ac:dyDescent="0.2">
      <c r="K231" s="66"/>
    </row>
    <row r="232" spans="11:11" x14ac:dyDescent="0.2">
      <c r="K232" s="66"/>
    </row>
    <row r="233" spans="11:11" x14ac:dyDescent="0.2">
      <c r="K233" s="66"/>
    </row>
    <row r="234" spans="11:11" x14ac:dyDescent="0.2">
      <c r="K234" s="66"/>
    </row>
    <row r="235" spans="11:11" x14ac:dyDescent="0.2">
      <c r="K235" s="66"/>
    </row>
    <row r="236" spans="11:11" x14ac:dyDescent="0.2">
      <c r="K236" s="66"/>
    </row>
    <row r="237" spans="11:11" x14ac:dyDescent="0.2">
      <c r="K237" s="66"/>
    </row>
    <row r="238" spans="11:11" x14ac:dyDescent="0.2">
      <c r="K238" s="66"/>
    </row>
    <row r="239" spans="11:11" x14ac:dyDescent="0.2">
      <c r="K239" s="66"/>
    </row>
    <row r="240" spans="11:11" x14ac:dyDescent="0.2">
      <c r="K240" s="66"/>
    </row>
    <row r="241" spans="11:11" x14ac:dyDescent="0.2">
      <c r="K241" s="66"/>
    </row>
    <row r="242" spans="11:11" x14ac:dyDescent="0.2">
      <c r="K242" s="66"/>
    </row>
    <row r="243" spans="11:11" x14ac:dyDescent="0.2">
      <c r="K243" s="66"/>
    </row>
    <row r="244" spans="11:11" x14ac:dyDescent="0.2">
      <c r="K244" s="66"/>
    </row>
    <row r="245" spans="11:11" x14ac:dyDescent="0.2">
      <c r="K245" s="66"/>
    </row>
    <row r="246" spans="11:11" x14ac:dyDescent="0.2">
      <c r="K246" s="66"/>
    </row>
    <row r="247" spans="11:11" x14ac:dyDescent="0.2">
      <c r="K247" s="66"/>
    </row>
    <row r="248" spans="11:11" x14ac:dyDescent="0.2">
      <c r="K248" s="66"/>
    </row>
    <row r="249" spans="11:11" x14ac:dyDescent="0.2">
      <c r="K249" s="66"/>
    </row>
    <row r="250" spans="11:11" x14ac:dyDescent="0.2">
      <c r="K250" s="66"/>
    </row>
    <row r="251" spans="11:11" x14ac:dyDescent="0.2">
      <c r="K251" s="66"/>
    </row>
    <row r="252" spans="11:11" x14ac:dyDescent="0.2">
      <c r="K252" s="66"/>
    </row>
    <row r="253" spans="11:11" x14ac:dyDescent="0.2">
      <c r="K253" s="66"/>
    </row>
    <row r="254" spans="11:11" x14ac:dyDescent="0.2">
      <c r="K254" s="66"/>
    </row>
    <row r="255" spans="11:11" x14ac:dyDescent="0.2">
      <c r="K255" s="66"/>
    </row>
    <row r="256" spans="11:11" x14ac:dyDescent="0.2">
      <c r="K256" s="66"/>
    </row>
    <row r="257" spans="11:11" x14ac:dyDescent="0.2">
      <c r="K257" s="66"/>
    </row>
    <row r="258" spans="11:11" x14ac:dyDescent="0.2">
      <c r="K258" s="66"/>
    </row>
    <row r="259" spans="11:11" x14ac:dyDescent="0.2">
      <c r="K259" s="66"/>
    </row>
    <row r="260" spans="11:11" x14ac:dyDescent="0.2">
      <c r="K260" s="66"/>
    </row>
    <row r="261" spans="11:11" x14ac:dyDescent="0.2">
      <c r="K261" s="66"/>
    </row>
    <row r="262" spans="11:11" x14ac:dyDescent="0.2">
      <c r="K262" s="66"/>
    </row>
    <row r="263" spans="11:11" x14ac:dyDescent="0.2">
      <c r="K263" s="66"/>
    </row>
    <row r="264" spans="11:11" x14ac:dyDescent="0.2">
      <c r="K264" s="66"/>
    </row>
    <row r="265" spans="11:11" x14ac:dyDescent="0.2">
      <c r="K265" s="66"/>
    </row>
    <row r="266" spans="11:11" x14ac:dyDescent="0.2">
      <c r="K266" s="66"/>
    </row>
    <row r="267" spans="11:11" x14ac:dyDescent="0.2">
      <c r="K267" s="66"/>
    </row>
    <row r="268" spans="11:11" x14ac:dyDescent="0.2">
      <c r="K268" s="66"/>
    </row>
    <row r="269" spans="11:11" x14ac:dyDescent="0.2">
      <c r="K269" s="66"/>
    </row>
    <row r="270" spans="11:11" x14ac:dyDescent="0.2">
      <c r="K270" s="66"/>
    </row>
    <row r="271" spans="11:11" x14ac:dyDescent="0.2">
      <c r="K271" s="66"/>
    </row>
    <row r="272" spans="11:11" x14ac:dyDescent="0.2">
      <c r="K272" s="66"/>
    </row>
    <row r="273" spans="11:11" x14ac:dyDescent="0.2">
      <c r="K273" s="66"/>
    </row>
    <row r="274" spans="11:11" x14ac:dyDescent="0.2">
      <c r="K274" s="66"/>
    </row>
    <row r="275" spans="11:11" x14ac:dyDescent="0.2">
      <c r="K275" s="66"/>
    </row>
    <row r="276" spans="11:11" x14ac:dyDescent="0.2">
      <c r="K276" s="66"/>
    </row>
    <row r="277" spans="11:11" x14ac:dyDescent="0.2">
      <c r="K277" s="66"/>
    </row>
    <row r="278" spans="11:11" x14ac:dyDescent="0.2">
      <c r="K278" s="66"/>
    </row>
    <row r="279" spans="11:11" x14ac:dyDescent="0.2">
      <c r="K279" s="66"/>
    </row>
    <row r="280" spans="11:11" x14ac:dyDescent="0.2">
      <c r="K280" s="66"/>
    </row>
    <row r="281" spans="11:11" x14ac:dyDescent="0.2">
      <c r="K281" s="66"/>
    </row>
    <row r="282" spans="11:11" x14ac:dyDescent="0.2">
      <c r="K282" s="66"/>
    </row>
    <row r="283" spans="11:11" x14ac:dyDescent="0.2">
      <c r="K283" s="66"/>
    </row>
    <row r="284" spans="11:11" x14ac:dyDescent="0.2">
      <c r="K284" s="66"/>
    </row>
    <row r="285" spans="11:11" x14ac:dyDescent="0.2">
      <c r="K285" s="66"/>
    </row>
    <row r="286" spans="11:11" x14ac:dyDescent="0.2">
      <c r="K286" s="66"/>
    </row>
    <row r="287" spans="11:11" x14ac:dyDescent="0.2">
      <c r="K287" s="66"/>
    </row>
    <row r="288" spans="11:11" x14ac:dyDescent="0.2">
      <c r="K288" s="66"/>
    </row>
    <row r="289" spans="11:11" x14ac:dyDescent="0.2">
      <c r="K289" s="66"/>
    </row>
    <row r="290" spans="11:11" x14ac:dyDescent="0.2">
      <c r="K290" s="66"/>
    </row>
    <row r="291" spans="11:11" x14ac:dyDescent="0.2">
      <c r="K291" s="66"/>
    </row>
    <row r="292" spans="11:11" x14ac:dyDescent="0.2">
      <c r="K292" s="66"/>
    </row>
    <row r="293" spans="11:11" x14ac:dyDescent="0.2">
      <c r="K293" s="66"/>
    </row>
    <row r="294" spans="11:11" x14ac:dyDescent="0.2">
      <c r="K294" s="66"/>
    </row>
    <row r="295" spans="11:11" x14ac:dyDescent="0.2">
      <c r="K295" s="66"/>
    </row>
    <row r="296" spans="11:11" x14ac:dyDescent="0.2">
      <c r="K296" s="66"/>
    </row>
    <row r="297" spans="11:11" x14ac:dyDescent="0.2">
      <c r="K297" s="66"/>
    </row>
    <row r="298" spans="11:11" x14ac:dyDescent="0.2">
      <c r="K298" s="66"/>
    </row>
    <row r="299" spans="11:11" x14ac:dyDescent="0.2">
      <c r="K299" s="66"/>
    </row>
    <row r="300" spans="11:11" x14ac:dyDescent="0.2">
      <c r="K300" s="66"/>
    </row>
    <row r="301" spans="11:11" x14ac:dyDescent="0.2">
      <c r="K301" s="66"/>
    </row>
    <row r="302" spans="11:11" x14ac:dyDescent="0.2">
      <c r="K302" s="66"/>
    </row>
    <row r="303" spans="11:11" x14ac:dyDescent="0.2">
      <c r="K303" s="66"/>
    </row>
    <row r="304" spans="11:11" x14ac:dyDescent="0.2">
      <c r="K304" s="66"/>
    </row>
    <row r="305" spans="11:11" x14ac:dyDescent="0.2">
      <c r="K305" s="66"/>
    </row>
    <row r="306" spans="11:11" x14ac:dyDescent="0.2">
      <c r="K306" s="66"/>
    </row>
    <row r="307" spans="11:11" x14ac:dyDescent="0.2">
      <c r="K307" s="66"/>
    </row>
    <row r="308" spans="11:11" x14ac:dyDescent="0.2">
      <c r="K308" s="66"/>
    </row>
    <row r="309" spans="11:11" x14ac:dyDescent="0.2">
      <c r="K309" s="66"/>
    </row>
    <row r="310" spans="11:11" x14ac:dyDescent="0.2">
      <c r="K310" s="66"/>
    </row>
    <row r="311" spans="11:11" x14ac:dyDescent="0.2">
      <c r="K311" s="64"/>
    </row>
    <row r="312" spans="11:11" x14ac:dyDescent="0.2">
      <c r="K312" s="64"/>
    </row>
    <row r="313" spans="11:11" x14ac:dyDescent="0.2">
      <c r="K313" s="64"/>
    </row>
    <row r="315" spans="11:11" ht="15" customHeight="1" x14ac:dyDescent="0.2"/>
    <row r="316" spans="11:11" ht="15" customHeight="1" x14ac:dyDescent="0.2"/>
    <row r="317" spans="11:11" ht="15" customHeight="1" x14ac:dyDescent="0.2"/>
    <row r="318" spans="11:11" ht="15" customHeight="1" x14ac:dyDescent="0.2"/>
    <row r="319" spans="11:11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9" ht="15" customHeight="1" x14ac:dyDescent="0.2"/>
    <row r="330" ht="15" customHeight="1" x14ac:dyDescent="0.2"/>
    <row r="331" ht="15" customHeight="1" x14ac:dyDescent="0.2"/>
  </sheetData>
  <mergeCells count="6">
    <mergeCell ref="A1:H1"/>
    <mergeCell ref="A6:I6"/>
    <mergeCell ref="A7:I7"/>
    <mergeCell ref="A2:C2"/>
    <mergeCell ref="A4:C4"/>
    <mergeCell ref="A5:I5"/>
  </mergeCells>
  <phoneticPr fontId="1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40D641026C4C4880FEBE216FEEE4E0" ma:contentTypeVersion="989" ma:contentTypeDescription="Create a new document." ma:contentTypeScope="" ma:versionID="2e6d98f44cebc46800a907cfcbc8007e">
  <xsd:schema xmlns:xsd="http://www.w3.org/2001/XMLSchema" xmlns:xs="http://www.w3.org/2001/XMLSchema" xmlns:p="http://schemas.microsoft.com/office/2006/metadata/properties" xmlns:ns2="d7c44c6c-2b13-410a-b5f5-7e87dfb6f57a" xmlns:ns3="3e9d89e2-8ca3-4d6d-b22b-8930f6c23bc2" xmlns:ns4="ca283e0b-db31-4043-a2ef-b80661bf084a" targetNamespace="http://schemas.microsoft.com/office/2006/metadata/properties" ma:root="true" ma:fieldsID="37d39914a49bb81a3862a4ba6a66a897" ns2:_="" ns3:_="" ns4:_="">
    <xsd:import namespace="d7c44c6c-2b13-410a-b5f5-7e87dfb6f57a"/>
    <xsd:import namespace="3e9d89e2-8ca3-4d6d-b22b-8930f6c23bc2"/>
    <xsd:import namespace="ca283e0b-db31-4043-a2ef-b80661bf084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Date" minOccurs="0"/>
                <xsd:element ref="ns3:Reviewer1" minOccurs="0"/>
                <xsd:element ref="ns3:Reviewer2" minOccurs="0"/>
                <xsd:element ref="ns3:Reviewer3" minOccurs="0"/>
                <xsd:element ref="ns3:Section" minOccurs="0"/>
                <xsd:element ref="ns3:Year" minOccurs="0"/>
                <xsd:element ref="ns3:_Flow_SignoffStatu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Reviewer_x0020_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44c6c-2b13-410a-b5f5-7e87dfb6f57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d89e2-8ca3-4d6d-b22b-8930f6c23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Date" ma:index="23" nillable="true" ma:displayName="Date" ma:format="DateOnly" ma:internalName="Date">
      <xsd:simpleType>
        <xsd:restriction base="dms:DateTime"/>
      </xsd:simpleType>
    </xsd:element>
    <xsd:element name="Reviewer1" ma:index="24" nillable="true" ma:displayName="Reviewer 1" ma:format="Dropdown" ma:list="UserInfo" ma:SharePointGroup="0" ma:internalName="Reviewer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r2" ma:index="25" nillable="true" ma:displayName="Reviewer 2" ma:format="Dropdown" ma:list="UserInfo" ma:SharePointGroup="0" ma:internalName="Reviewer2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r3" ma:index="26" nillable="true" ma:displayName="Approver" ma:format="Dropdown" ma:list="UserInfo" ma:SharePointGroup="0" ma:internalName="Reviewer3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ction" ma:index="27" nillable="true" ma:displayName="Section" ma:format="Dropdown" ma:internalName="Section">
      <xsd:simpleType>
        <xsd:restriction base="dms:Choice">
          <xsd:enumeration value="CRM and PME"/>
          <xsd:enumeration value="Gender"/>
          <xsd:enumeration value="Youth &amp; Adolesc"/>
          <xsd:enumeration value="Health &amp; Nutr"/>
          <xsd:enumeration value="Communication"/>
          <xsd:enumeration value="Child Protectn"/>
          <xsd:enumeration value="Soc. Policy"/>
          <xsd:enumeration value="Operations"/>
          <xsd:enumeration value="DRR and CCA"/>
          <xsd:enumeration value="Education &amp; ECD"/>
        </xsd:restriction>
      </xsd:simpleType>
    </xsd:element>
    <xsd:element name="Year" ma:index="28" nillable="true" ma:displayName="Year" ma:format="Dropdown" ma:internalName="Year">
      <xsd:simpleType>
        <xsd:restriction base="dms:Choice">
          <xsd:enumeration value="2021"/>
          <xsd:enumeration value="2022"/>
          <xsd:enumeration value="2023"/>
          <xsd:enumeration value="2020"/>
        </xsd:restriction>
      </xsd:simpleType>
    </xsd:element>
    <xsd:element name="_Flow_SignoffStatus" ma:index="29" nillable="true" ma:displayName="Sign-off status" ma:internalName="Sign_x002d_off_x0020_status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viewer_x0020_3" ma:index="35" nillable="true" ma:displayName="Reviewer 3" ma:description="Reviewer 3" ma:internalName="Reviewer_x0020_3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82250e81-7459-4da1-bb20-1efbbe8988a9}" ma:internalName="TaxCatchAll" ma:showField="CatchAllData" ma:web="d7c44c6c-2b13-410a-b5f5-7e87dfb6f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 xsi:nil="true"/>
    <lcf76f155ced4ddcb4097134ff3c332f xmlns="3e9d89e2-8ca3-4d6d-b22b-8930f6c23bc2">
      <Terms xmlns="http://schemas.microsoft.com/office/infopath/2007/PartnerControls"/>
    </lcf76f155ced4ddcb4097134ff3c332f>
    <Reviewer2 xmlns="3e9d89e2-8ca3-4d6d-b22b-8930f6c23bc2">
      <UserInfo>
        <DisplayName/>
        <AccountId xsi:nil="true"/>
        <AccountType/>
      </UserInfo>
    </Reviewer2>
    <Reviewer3 xmlns="3e9d89e2-8ca3-4d6d-b22b-8930f6c23bc2">
      <UserInfo>
        <DisplayName/>
        <AccountId xsi:nil="true"/>
        <AccountType/>
      </UserInfo>
    </Reviewer3>
    <Section xmlns="3e9d89e2-8ca3-4d6d-b22b-8930f6c23bc2" xsi:nil="true"/>
    <Year xmlns="3e9d89e2-8ca3-4d6d-b22b-8930f6c23bc2" xsi:nil="true"/>
    <Reviewer1 xmlns="3e9d89e2-8ca3-4d6d-b22b-8930f6c23bc2">
      <UserInfo>
        <DisplayName/>
        <AccountId xsi:nil="true"/>
        <AccountType/>
      </UserInfo>
    </Reviewer1>
    <_Flow_SignoffStatus xmlns="3e9d89e2-8ca3-4d6d-b22b-8930f6c23bc2" xsi:nil="true"/>
    <Date xmlns="3e9d89e2-8ca3-4d6d-b22b-8930f6c23bc2" xsi:nil="true"/>
    <Reviewer_x0020_3 xmlns="3e9d89e2-8ca3-4d6d-b22b-8930f6c23bc2" xsi:nil="true"/>
  </documentManagement>
</p:properties>
</file>

<file path=customXml/itemProps1.xml><?xml version="1.0" encoding="utf-8"?>
<ds:datastoreItem xmlns:ds="http://schemas.openxmlformats.org/officeDocument/2006/customXml" ds:itemID="{A19C8824-8A42-4FA0-8131-06863155D24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C190E4B-6346-487C-91B0-3ED1314DA7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636D09-690B-4758-9FB9-12F445AE7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44c6c-2b13-410a-b5f5-7e87dfb6f57a"/>
    <ds:schemaRef ds:uri="3e9d89e2-8ca3-4d6d-b22b-8930f6c23bc2"/>
    <ds:schemaRef ds:uri="ca283e0b-db31-4043-a2ef-b80661bf0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7CB3943-7F6E-4A08-BCC7-F1E15519BDC5}">
  <ds:schemaRefs>
    <ds:schemaRef ds:uri="http://purl.org/dc/elements/1.1/"/>
    <ds:schemaRef ds:uri="http://schemas.microsoft.com/office/2006/metadata/properties"/>
    <ds:schemaRef ds:uri="http://purl.org/dc/terms/"/>
    <ds:schemaRef ds:uri="d7c44c6c-2b13-410a-b5f5-7e87dfb6f57a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ca283e0b-db31-4043-a2ef-b80661bf084a"/>
    <ds:schemaRef ds:uri="3e9d89e2-8ca3-4d6d-b22b-8930f6c23bc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Контракт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Улан Нурдинов</dc:creator>
  <cp:keywords/>
  <dc:description/>
  <cp:lastModifiedBy>Nadia Salamau</cp:lastModifiedBy>
  <cp:revision/>
  <cp:lastPrinted>2025-10-15T05:11:08Z</cp:lastPrinted>
  <dcterms:created xsi:type="dcterms:W3CDTF">2022-12-20T06:52:32Z</dcterms:created>
  <dcterms:modified xsi:type="dcterms:W3CDTF">2025-10-15T05:11:23Z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0x010100EF40D641026C4C4880FEBE216FEEE4E0</vt:lpwstr>
  </property>
  <property fmtid="{D5CDD505-2E9C-101B-9397-08002B2CF9AE}" pid="3" name="MediaServiceImageTags">
    <vt:lpwstr/>
  </property>
</Properties>
</file>